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workbookProtection workbookPassword="CF29" lockStructure="1"/>
  <bookViews>
    <workbookView xWindow="15600" yWindow="405" windowWidth="8415" windowHeight="11760" tabRatio="744"/>
  </bookViews>
  <sheets>
    <sheet name="MAIN ENTITY" sheetId="1" r:id="rId1"/>
    <sheet name="2nd ENTITY" sheetId="6" r:id="rId2"/>
    <sheet name="3rd ENTITY" sheetId="7" r:id="rId3"/>
    <sheet name="4th ENTITY" sheetId="8" r:id="rId4"/>
    <sheet name="5th ENTITY" sheetId="9" r:id="rId5"/>
    <sheet name="BE" sheetId="4" r:id="rId6"/>
    <sheet name="ADMIN" sheetId="3" state="hidden" r:id="rId7"/>
    <sheet name="HELP" sheetId="2" state="hidden" r:id="rId8"/>
  </sheets>
  <definedNames>
    <definedName name="_xlnm.Print_Area" localSheetId="1">'2nd ENTITY'!$A$1:$N$46</definedName>
    <definedName name="_xlnm.Print_Area" localSheetId="2">'3rd ENTITY'!$A$1:$N$46</definedName>
    <definedName name="_xlnm.Print_Area" localSheetId="3">'4th ENTITY'!$A$1:$N$46</definedName>
    <definedName name="_xlnm.Print_Area" localSheetId="4">'5th ENTITY'!$A$1:$N$46</definedName>
    <definedName name="_xlnm.Print_Area" localSheetId="5">BE!$A$1:$S$78</definedName>
    <definedName name="_xlnm.Print_Area" localSheetId="0">'MAIN ENTITY'!$A$1:$N$85</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T13" i="4" l="1"/>
  <c r="O9" i="1"/>
  <c r="I44" i="1" l="1"/>
  <c r="I7" i="7" l="1"/>
  <c r="M7" i="7" s="1"/>
  <c r="D8" i="7"/>
  <c r="B28" i="7" s="1"/>
  <c r="D8" i="6"/>
  <c r="B28" i="1"/>
  <c r="B26" i="1"/>
  <c r="M25" i="9"/>
  <c r="M26" i="9" s="1"/>
  <c r="K25" i="9"/>
  <c r="K26" i="9" s="1"/>
  <c r="I25" i="9"/>
  <c r="I26" i="9" s="1"/>
  <c r="M25" i="8"/>
  <c r="M26" i="8" s="1"/>
  <c r="K25" i="8"/>
  <c r="K26" i="8" s="1"/>
  <c r="I25" i="8"/>
  <c r="I26" i="8" s="1"/>
  <c r="M25" i="7"/>
  <c r="M26" i="7" s="1"/>
  <c r="K25" i="7"/>
  <c r="K26" i="7" s="1"/>
  <c r="I25" i="7"/>
  <c r="I26" i="7" s="1"/>
  <c r="I25" i="6"/>
  <c r="I26" i="6" s="1"/>
  <c r="B35" i="1"/>
  <c r="B57" i="4"/>
  <c r="T12" i="4"/>
  <c r="B41" i="1"/>
  <c r="B36" i="9"/>
  <c r="M13" i="9"/>
  <c r="M16" i="9" s="1"/>
  <c r="K13" i="9"/>
  <c r="K16" i="9" s="1"/>
  <c r="I13" i="9"/>
  <c r="I16" i="9" s="1"/>
  <c r="O9" i="9"/>
  <c r="D9" i="9"/>
  <c r="O8" i="9"/>
  <c r="D8" i="9"/>
  <c r="B26" i="9" s="1"/>
  <c r="I7" i="9"/>
  <c r="K7" i="9" s="1"/>
  <c r="D7" i="9"/>
  <c r="B40" i="1"/>
  <c r="B36" i="8"/>
  <c r="M13" i="8"/>
  <c r="M16" i="8" s="1"/>
  <c r="K13" i="8"/>
  <c r="K16" i="8" s="1"/>
  <c r="I13" i="8"/>
  <c r="I16" i="8" s="1"/>
  <c r="O9" i="8"/>
  <c r="D9" i="8"/>
  <c r="O8" i="8"/>
  <c r="D8" i="8"/>
  <c r="B28" i="8" s="1"/>
  <c r="I7" i="8"/>
  <c r="M7" i="8" s="1"/>
  <c r="D7" i="8"/>
  <c r="B39" i="1"/>
  <c r="B36" i="7"/>
  <c r="M13" i="7"/>
  <c r="M16" i="7" s="1"/>
  <c r="K13" i="7"/>
  <c r="K16" i="7" s="1"/>
  <c r="K36" i="7" s="1"/>
  <c r="I13" i="7"/>
  <c r="I16" i="7" s="1"/>
  <c r="O9" i="7"/>
  <c r="D9" i="7"/>
  <c r="O8" i="7"/>
  <c r="D7" i="7"/>
  <c r="B38" i="1"/>
  <c r="I7" i="6"/>
  <c r="K7" i="6" s="1"/>
  <c r="D9" i="6"/>
  <c r="D7" i="6"/>
  <c r="B36" i="6"/>
  <c r="M25" i="6"/>
  <c r="M26" i="6" s="1"/>
  <c r="K25" i="6"/>
  <c r="K26" i="6" s="1"/>
  <c r="M13" i="6"/>
  <c r="M16" i="6" s="1"/>
  <c r="K13" i="6"/>
  <c r="K16" i="6" s="1"/>
  <c r="I13" i="6"/>
  <c r="I16" i="6" s="1"/>
  <c r="O9" i="6"/>
  <c r="O8" i="6"/>
  <c r="C56" i="4"/>
  <c r="C55" i="4"/>
  <c r="C54" i="4"/>
  <c r="R48" i="4"/>
  <c r="R51" i="4" s="1"/>
  <c r="J56" i="4" s="1"/>
  <c r="P48" i="4"/>
  <c r="P51" i="4" s="1"/>
  <c r="H56" i="4" s="1"/>
  <c r="N48" i="4"/>
  <c r="N51" i="4" s="1"/>
  <c r="J55" i="4" s="1"/>
  <c r="L48" i="4"/>
  <c r="L51" i="4" s="1"/>
  <c r="H55" i="4" s="1"/>
  <c r="J48" i="4"/>
  <c r="J51" i="4" s="1"/>
  <c r="J54" i="4" s="1"/>
  <c r="H48" i="4"/>
  <c r="H51" i="4" s="1"/>
  <c r="H54" i="4" s="1"/>
  <c r="R12" i="4"/>
  <c r="P12" i="4"/>
  <c r="N12" i="4"/>
  <c r="L12" i="4"/>
  <c r="J12" i="4"/>
  <c r="B51" i="4"/>
  <c r="B50" i="4"/>
  <c r="I36" i="8" l="1"/>
  <c r="M36" i="7"/>
  <c r="M36" i="8"/>
  <c r="B26" i="6"/>
  <c r="B28" i="6"/>
  <c r="I36" i="9"/>
  <c r="K36" i="6"/>
  <c r="K38" i="1" s="1"/>
  <c r="M36" i="6"/>
  <c r="K36" i="9"/>
  <c r="K41" i="1" s="1"/>
  <c r="M36" i="9"/>
  <c r="M41" i="1" s="1"/>
  <c r="I36" i="6"/>
  <c r="I38" i="1" s="1"/>
  <c r="B26" i="8"/>
  <c r="B26" i="7"/>
  <c r="B28" i="9"/>
  <c r="K36" i="8"/>
  <c r="K40" i="1" s="1"/>
  <c r="I36" i="7"/>
  <c r="I39" i="1" s="1"/>
  <c r="M39" i="1"/>
  <c r="K39" i="1"/>
  <c r="M40" i="1"/>
  <c r="I40" i="1"/>
  <c r="M7" i="9"/>
  <c r="K7" i="8"/>
  <c r="M7" i="6"/>
  <c r="M38" i="1"/>
  <c r="K7" i="7"/>
  <c r="I41" i="1"/>
  <c r="H57" i="4"/>
  <c r="J57" i="4"/>
  <c r="K49" i="1"/>
  <c r="M49" i="1"/>
  <c r="I49" i="1"/>
  <c r="F2" i="3"/>
  <c r="B51" i="1"/>
  <c r="B3" i="3" s="1"/>
  <c r="O8" i="1"/>
  <c r="Y10" i="1"/>
  <c r="Y8" i="1"/>
  <c r="M13" i="1"/>
  <c r="M16" i="1" s="1"/>
  <c r="M25" i="1"/>
  <c r="M26" i="1" s="1"/>
  <c r="K13" i="1"/>
  <c r="K16" i="1" s="1"/>
  <c r="K25" i="1"/>
  <c r="K26" i="1" s="1"/>
  <c r="I13" i="1"/>
  <c r="I16" i="1" s="1"/>
  <c r="I25" i="1"/>
  <c r="I26" i="1" s="1"/>
  <c r="M7" i="1"/>
  <c r="K7" i="1"/>
  <c r="K35" i="1" l="1"/>
  <c r="K42" i="1" s="1"/>
  <c r="K51" i="1" s="1"/>
  <c r="H3" i="3" s="1"/>
  <c r="I35" i="1"/>
  <c r="I42" i="1" s="1"/>
  <c r="I51" i="1" s="1"/>
  <c r="F3" i="3" s="1"/>
  <c r="M35" i="1"/>
  <c r="M42" i="1" s="1"/>
  <c r="M51" i="1" s="1"/>
  <c r="J3" i="3" s="1"/>
  <c r="J2" i="3"/>
  <c r="M44" i="1"/>
  <c r="H2" i="3"/>
  <c r="K44" i="1"/>
  <c r="H59" i="4"/>
  <c r="H60" i="4" s="1"/>
  <c r="M55" i="4" s="1"/>
  <c r="F7" i="3" l="1"/>
  <c r="F5" i="3" s="1"/>
  <c r="F9" i="3" l="1"/>
  <c r="I53" i="1" s="1"/>
  <c r="B58" i="1" l="1"/>
  <c r="I58" i="1" s="1"/>
  <c r="B64" i="1"/>
  <c r="B59" i="1"/>
  <c r="I59" i="1" s="1"/>
  <c r="I64" i="1" l="1"/>
  <c r="I65" i="1" s="1"/>
  <c r="M64" i="1"/>
  <c r="M65" i="1" s="1"/>
  <c r="I60" i="1"/>
  <c r="I69" i="1" l="1"/>
  <c r="I70" i="1" s="1"/>
  <c r="M69" i="1"/>
  <c r="M70" i="1" s="1"/>
</calcChain>
</file>

<file path=xl/sharedStrings.xml><?xml version="1.0" encoding="utf-8"?>
<sst xmlns="http://schemas.openxmlformats.org/spreadsheetml/2006/main" count="479" uniqueCount="288">
  <si>
    <t>Reference</t>
  </si>
  <si>
    <t>Client Name</t>
  </si>
  <si>
    <t>Most Recent Year</t>
  </si>
  <si>
    <t>Main Trading Entity</t>
  </si>
  <si>
    <t>Income</t>
  </si>
  <si>
    <t>Expenses</t>
  </si>
  <si>
    <t>Net Income</t>
  </si>
  <si>
    <t>Ownership Interest</t>
  </si>
  <si>
    <t>Life Insured's Share of Net Income</t>
  </si>
  <si>
    <t>Donations</t>
  </si>
  <si>
    <t>Superannuation</t>
  </si>
  <si>
    <t>Income Split Salary</t>
  </si>
  <si>
    <t>Motor Vehicles</t>
  </si>
  <si>
    <t>Loss on the Sale of an Asset</t>
  </si>
  <si>
    <t>A</t>
  </si>
  <si>
    <t>-B</t>
  </si>
  <si>
    <t>=C</t>
  </si>
  <si>
    <t>+D</t>
  </si>
  <si>
    <t>+E</t>
  </si>
  <si>
    <t>+F</t>
  </si>
  <si>
    <t>+G</t>
  </si>
  <si>
    <t>+H</t>
  </si>
  <si>
    <t>+I</t>
  </si>
  <si>
    <t>+K</t>
  </si>
  <si>
    <t>+L</t>
  </si>
  <si>
    <t>+M</t>
  </si>
  <si>
    <t>Plus Other Supplementary (Entity) Income</t>
  </si>
  <si>
    <t>2nd</t>
  </si>
  <si>
    <t>3rd</t>
  </si>
  <si>
    <t>4th</t>
  </si>
  <si>
    <t>5th</t>
  </si>
  <si>
    <t>Plus Salary/Wages etc from 3rd Party Employers</t>
  </si>
  <si>
    <t>s/w</t>
  </si>
  <si>
    <t>Total Salary/Wages etc from 3rd Party Employers</t>
  </si>
  <si>
    <t>Net Income to apply for benefit - Average*</t>
  </si>
  <si>
    <t>Notes &amp; Comments</t>
  </si>
  <si>
    <t>Total Adjusted Net Income (for all Business Entities)</t>
  </si>
  <si>
    <t>lemon</t>
  </si>
  <si>
    <t>pie</t>
  </si>
  <si>
    <t>carrot</t>
  </si>
  <si>
    <t>chip</t>
  </si>
  <si>
    <t>monkey</t>
  </si>
  <si>
    <t>Cookie type</t>
  </si>
  <si>
    <t>The Cookie Shop</t>
  </si>
  <si>
    <t>Fred smith</t>
  </si>
  <si>
    <t>yankee doodle dandy</t>
  </si>
  <si>
    <t>bananas are cool oh yeah</t>
  </si>
  <si>
    <t>la al alalalalal</t>
  </si>
  <si>
    <t>itchy and scratchy went to market</t>
  </si>
  <si>
    <t>Number</t>
  </si>
  <si>
    <t>Help Topic</t>
  </si>
  <si>
    <t>Help Topic Content</t>
  </si>
  <si>
    <t>A-B=C</t>
  </si>
  <si>
    <t>ADD-BACKS</t>
  </si>
  <si>
    <t>INSTRUCTIONS</t>
  </si>
  <si>
    <t>AMORTISATION</t>
  </si>
  <si>
    <t>Amortisation is an Add-back to the same extent as Depreciation is an Add-back and should be calculated as if it is Depreciation (and part of the Depreciation Expense). See Depreciation.</t>
  </si>
  <si>
    <t>DEPRECIATION</t>
  </si>
  <si>
    <t>Help…</t>
  </si>
  <si>
    <t>Click here to search for</t>
  </si>
  <si>
    <t>Depreciation (enter last after determining Total Adj NPBDepn)</t>
  </si>
  <si>
    <t>Replacement Ratios - Standard Long Term Benefits</t>
  </si>
  <si>
    <t>75% of the first $320,000</t>
  </si>
  <si>
    <t>50% of the next $240,000</t>
  </si>
  <si>
    <t>Total Standard Benefit After Replacement Ratios</t>
  </si>
  <si>
    <t>20% of all over $560,000</t>
  </si>
  <si>
    <t>Total Top-up Benefit After Replacement Ratios</t>
  </si>
  <si>
    <t>Total Maximum Annual Benefit - Combined</t>
  </si>
  <si>
    <t>Total Maximum Monthly Benefit - Combined</t>
  </si>
  <si>
    <t>mb</t>
  </si>
  <si>
    <t>Years</t>
  </si>
  <si>
    <t>Latest Year variance on previous year &gt;</t>
  </si>
  <si>
    <t>Average for the years entered</t>
  </si>
  <si>
    <t xml:space="preserve"> </t>
  </si>
  <si>
    <t>Eligible Business Expenses</t>
  </si>
  <si>
    <t>Entity Name</t>
  </si>
  <si>
    <t>Entity 1</t>
  </si>
  <si>
    <t>Entity 2</t>
  </si>
  <si>
    <t>Entity 3</t>
  </si>
  <si>
    <t>Accounting Fees</t>
  </si>
  <si>
    <t>Advertising</t>
  </si>
  <si>
    <t>Audit Fees</t>
  </si>
  <si>
    <t>Bank Fees</t>
  </si>
  <si>
    <t>Electricity  (and other utlities costs)</t>
  </si>
  <si>
    <t>Computer Costs (fixed support contracts only)</t>
  </si>
  <si>
    <t>Cleaning (fixed contracts only)</t>
  </si>
  <si>
    <t>Filing Fees</t>
  </si>
  <si>
    <t>Gas</t>
  </si>
  <si>
    <t>Heating</t>
  </si>
  <si>
    <t>Hire of Business Plant and/or Equipment</t>
  </si>
  <si>
    <t>Interest - Business only</t>
  </si>
  <si>
    <t>Legal Fees (fixed and regular only)</t>
  </si>
  <si>
    <t>Locum (net cost only)</t>
  </si>
  <si>
    <t>Motor Vehicle (registration, insurance and leasing costs only)</t>
  </si>
  <si>
    <t>Property Rates and Taxes</t>
  </si>
  <si>
    <t>Registrations - Business and Professional only</t>
  </si>
  <si>
    <t>Rent (paid to third party)</t>
  </si>
  <si>
    <t>Repairs &amp; Maintenance (fixed contract only)</t>
  </si>
  <si>
    <t>Salary/Wages (non income generating employees only)</t>
  </si>
  <si>
    <t>Security (fixed contract only)</t>
  </si>
  <si>
    <t>Subscriptions - Business and Professional only</t>
  </si>
  <si>
    <t>Superannuation (non income generating employees only)</t>
  </si>
  <si>
    <t>Telephone</t>
  </si>
  <si>
    <t>Water</t>
  </si>
  <si>
    <t>Total Eligible Business Expenses</t>
  </si>
  <si>
    <t>Summary of Eligible Business Expenses</t>
  </si>
  <si>
    <t>Total Maximum Monthly Benefit</t>
  </si>
  <si>
    <t>IP Calculator Administration</t>
  </si>
  <si>
    <t>DISTRIBUTIONS (3Ds)</t>
  </si>
  <si>
    <t>DIVIDENDS (3Ds)</t>
  </si>
  <si>
    <t>DONATIONS</t>
  </si>
  <si>
    <t>DRAWINGS (3Ds)</t>
  </si>
  <si>
    <t>FRINGE BENEFITS</t>
  </si>
  <si>
    <t>INCOME SPLITTING - SALARY etc</t>
  </si>
  <si>
    <t>INCOME SPLITTING - SUPER</t>
  </si>
  <si>
    <t>INVESTMENT INCOME</t>
  </si>
  <si>
    <t>LOSS ON THE SALE OF AN ASSET</t>
  </si>
  <si>
    <t>MGT/SERVICE/ADMIN FEES</t>
  </si>
  <si>
    <t>MOTOR VEHICLE EXPENSES</t>
  </si>
  <si>
    <t>NET ASSETS &amp; INVESTMENT INCOME</t>
  </si>
  <si>
    <t>ONE-OFFS</t>
  </si>
  <si>
    <t>OWNERSHIP INTEREST</t>
  </si>
  <si>
    <t>PERSONAL EXERTION INCOME</t>
  </si>
  <si>
    <t>PLUS SALARY/WAGES ETC FROM...</t>
  </si>
  <si>
    <t>PLUS OTHER SUPPLEMENTARY...</t>
  </si>
  <si>
    <t>SALARY/WAGES/DIRECTORS FEES</t>
  </si>
  <si>
    <t>SUPERANNUATION</t>
  </si>
  <si>
    <t>NET INCOME TO APPLY FOR BENEFIT - AVERAGE</t>
  </si>
  <si>
    <t>2nd Entity</t>
  </si>
  <si>
    <t>3rd Entity</t>
  </si>
  <si>
    <t>4th Entity</t>
  </si>
  <si>
    <t>Total Maximum Annual Benefit (lesser of Current Year or Average)</t>
  </si>
  <si>
    <t>ACCOUNTING FEES</t>
  </si>
  <si>
    <t>ADVERTSIING</t>
  </si>
  <si>
    <t>AUDIT FEES</t>
  </si>
  <si>
    <t>BANK FEES</t>
  </si>
  <si>
    <t>CLEANING</t>
  </si>
  <si>
    <t>COMPUTER COSTS</t>
  </si>
  <si>
    <t>ELECTRICITY</t>
  </si>
  <si>
    <t>FILING FEES</t>
  </si>
  <si>
    <t>GAS</t>
  </si>
  <si>
    <t>HEATING</t>
  </si>
  <si>
    <t>HIRE OF BUSINESS PLANT ETC</t>
  </si>
  <si>
    <t>INSURANCE</t>
  </si>
  <si>
    <t>INTEREST</t>
  </si>
  <si>
    <t>LEASE COSTS</t>
  </si>
  <si>
    <t>LEGAL FEES</t>
  </si>
  <si>
    <t>LOCUM</t>
  </si>
  <si>
    <t>MOTOR VEHICLE</t>
  </si>
  <si>
    <t>PRINTING, POSTAGE &amp; STATIONARY</t>
  </si>
  <si>
    <t>PROPERTY RATES &amp; TAXES</t>
  </si>
  <si>
    <t>REGISTRATIONS</t>
  </si>
  <si>
    <t>RENT</t>
  </si>
  <si>
    <t>REPAIRS &amp; MAINTENANCE</t>
  </si>
  <si>
    <t>SALARY/WAGES</t>
  </si>
  <si>
    <t>SECURITY</t>
  </si>
  <si>
    <t>SUBSCRIPTIONS</t>
  </si>
  <si>
    <t>TELEPHONE</t>
  </si>
  <si>
    <t>WATER</t>
  </si>
  <si>
    <t>ELIGIBLE BUSINESS EXPENSES</t>
  </si>
  <si>
    <t>MULTIPLE ENTITIES</t>
  </si>
  <si>
    <t>MAXIMUM BENEFIT AMOUNT</t>
  </si>
  <si>
    <t>EMPLOYEES ONLY - NO OWNERSHIP INTEREST</t>
  </si>
  <si>
    <t>Income Split Superannuation</t>
  </si>
  <si>
    <t>+J</t>
  </si>
  <si>
    <t>Negative Check</t>
  </si>
  <si>
    <t>LOAN/MORTGAGE REPAYMENTS</t>
  </si>
  <si>
    <t>5th Entity</t>
  </si>
  <si>
    <t xml:space="preserve">The Loss on the Sale of an Asset is a One-off expense and should be an Add-Back. The only exception is where it is in the ordinary course of the business  to buy and sell assets and as such it would NOT be considered a One-off.
Please also note that conversely the Gain on the Sale of an Asset should NOT be included in calculating “A” as part of A-B=C.
</t>
  </si>
  <si>
    <t xml:space="preserve">Income Splitting in the form of Superannuation documented   in the Profit &amp; Loss as an expense is an Add-back. When an amount of superannuation is identified as possible income splitting ask and consider the following 4 questions to determine whether Income Splitting is actually occurring: 
1. What are the spouse's roles and duties in the business? 
2. What are the spouse’s total hours worked per week in the business?
3. If the spouse is unable to work, would there be a  need  for her/his replacement?
4. What would a replacement cost the business?
Consider the following three examples:
Example A - If the spouse’s role is doing the books for 10hrs per week and s/he would not need to be replaced this is income splitting. All the spouse’s salary/wages (and superannuation) should be added-back. 
Example B -Same as A) however, the spouse does the books for 20hrs per week, earns $25,000 and would need to be replaced with a replacement costing the business at least $25,000. This is not Income Splitting and is NOT an Add-back. 
Example C - Same as B) however the spouse was being paid $60,000 and a replacement would only cost $25,000 there is an income split of $35,000 ($60,000 - $25,000).
Add-Back, where relevant would be superannuation at 9% of appropriate salary
Before finalizing the Add-back always ask “is this reasonable and does it makes sense” considering the nature of the business and how the business generates its income.
</t>
  </si>
  <si>
    <t xml:space="preserve">A One-Off is any item that occurs in the business Profit &amp; Loss that upon Risk Profiling is NOT considered to be part of the usual, typical and expected income of the business (ie from Personal Exertion).
One-off revenue items should NOT be included in calculating “A” as part of A-B=C.
One-off expenses should be an Add-back (only if they are a One-off).
</t>
  </si>
  <si>
    <t>This section summarises income attributable to the Applicant from the other entities s/he has an ownership interest in directly or otherwise. Refer to the Instructions and the Entity tabs at the bottom of the spreadsheet (for a total of up to five entities). If there are more than five entities, call your Underwriter for further assistance.</t>
  </si>
  <si>
    <t>This section shows salary, wages and other remuneration sourced from third parties, usually third party employers, in which the Applicant has NO ownership interest indirectly or otherwise. This is also the section which would be completed if the Applicant is an employee only.</t>
  </si>
  <si>
    <t>Accounting Fees include fees for the completion of business accounts and tax returns (including monthly or quarterly GST returns).</t>
  </si>
  <si>
    <t xml:space="preserve">Audit Fees include the annual cost of getting accounts audited. Most small businesses are unlikely to have any audit fees as these are usually costs for larger businesses with many shareholders and Trusts and/or Organisations with memberships that are required by law to provide audited accounts. </t>
  </si>
  <si>
    <t>Electricity and other fixed utility costs are included as eligible business expenses</t>
  </si>
  <si>
    <t>Filing Fees are generally a small fee of several hundred dollars relating to the filing of annual accounts with ASIC and applies to companies only.</t>
  </si>
  <si>
    <t>The cost of Plant and Equipment Hire is an eligible business expense where it is paid to third parties. Where it is paid to a related party, ie an entity where the Applicant has an ownership interest (either directly or indirectly), review the Profit &amp; Loss for that entity and calculate the real expense in that additional entity by completing the columns for the additional entity under either 2nd or 3rd entity heading.</t>
  </si>
  <si>
    <t>Interest on borrowings that are incurred for the business would be eligible for cover under Business overheads</t>
  </si>
  <si>
    <t xml:space="preserve">Lease costs associated with leasing business equipment, plant, machinery and motor vehicles is an eligible expense (provided it is paid to a third party). Where these payments are made to a related party, ie an entity the Applicant has an ownership interest in directly or otherwise, review the Profit &amp; Loss for that entity and calculate the real expense in that additional entity by completing the columns for an additional entity under either 2nd or 3rd entity heading. </t>
  </si>
  <si>
    <t>Fixed and regular Legal Fees are considered an eligible business expense (must be regular from one year to the next).</t>
  </si>
  <si>
    <t>Motor Vehicle expenses are considered eligible business expenses only to the extent that they are fixed and business related, ie. running costs such as fuel and repairs and maintenance are NOT eligible business expenses. Also, motor vehicle expenses should not be considered eligible business expenses to the extent that they were added back for Income Protection. Hence, fixed motor vehicle costs such as registration, insurance and leasing costs are eligible business expenses to the extent that they are business related. Eg, if 25% of motor vehicle expenses were added back for Income Protection as personal use, then only 75% of the fixed motor vehicle expenses can be considered as eligible business expenses.</t>
  </si>
  <si>
    <t>Enter the Applicant’s ownership interest (directly or otherwise) in relation to each entity at the bottom of each expense column in the appropriate cell.</t>
  </si>
  <si>
    <t>These are considered eligible business expenses. If these are itemised separately in the Profit &amp; Loss just click on the cell to enter information then enter in the formula bar the expense numbers like this =200+300+150</t>
  </si>
  <si>
    <t>Property rates &amp; taxes are generally fixed costs associated with the ownership of premises and/or buildings the business operates out of. It does not include rates and taxes related to investment or personal residential properties.</t>
  </si>
  <si>
    <t>All professional body memberships, registrations, licenses etc that are required for the Applicant to practice and generate an income (to maintain their license or registration to do so) are considered eligible business expenses. The same applies to subscriptions to periodicals etc required for the applicant to keep up to date with latest practices etc. These are all eligible business expenses, however it does not include magazine subscriptions for the waiting room.</t>
  </si>
  <si>
    <t>Rent includes rent paid to third parties only. Where rent is paid to a related entity the Profit &amp; Loss of that related entity needs to be reviewed to determine the Applicant’s share of the real expense. This will require completion of either the 2nd or 3rd entity business expense calculation to determine the real expense and therefore the true level of eligible business expenses across the whole business (all business entities).</t>
  </si>
  <si>
    <t>These are only considered eligible business expenses to the extent they relate to a fixed on-going service and/or repairs and maintenance contract.</t>
  </si>
  <si>
    <t>Salary/Wages for non-income generating staff only are eligible business expenses. Hence, salary/wages for income generating staff and income splitting are NOT eligible expenses.</t>
  </si>
  <si>
    <t>Security costs are only considered eligible business expenses to the extent they relate to the fixed on-going supply of security services to the business, ie a fixed on-going contract.</t>
  </si>
  <si>
    <t>All subscriptions to Professional Bodies and purchase of periodicals etc required for the Applicant to keep up to date with latest practices etc are eligible business expenses.  However, this does not include magazine subscriptions for the waiting room.</t>
  </si>
  <si>
    <t>Superannuation for non-income generating staff only are eligible business expenses. Hence, superannuation for income generating staff and income splitting are NOT eligible expenses.</t>
  </si>
  <si>
    <t>Telephone expenses (including mobile phone costs) are considered eligible business expenses.</t>
  </si>
  <si>
    <t>WORKERS COMPENSATION OR WORKCOVER</t>
  </si>
  <si>
    <t>Workers Compensation is only an eligible business expense to the extent it relates to the regular workers comp premiums paid in relation to non-income generating staff. It does NOT relate to any one-off or other type of workers compensation expense.</t>
  </si>
  <si>
    <t>Plus Business Add Backs</t>
  </si>
  <si>
    <t>+N</t>
  </si>
  <si>
    <t>FutureWise &amp; Active</t>
  </si>
  <si>
    <t>Sumo</t>
  </si>
  <si>
    <t>25% over $560,000</t>
  </si>
  <si>
    <t>Superannaution</t>
  </si>
  <si>
    <t>SubtTotal Business Add Backs</t>
  </si>
  <si>
    <t>Sub-total Business Add Backs</t>
  </si>
  <si>
    <t>Long Term IP Benefit (All Products)</t>
  </si>
  <si>
    <t>Top-up Option - 2 year Benefit Period Futurewise &amp; Active, 10 year Benefit Period Sumo</t>
  </si>
  <si>
    <t>pa</t>
  </si>
  <si>
    <t>SUMO</t>
  </si>
  <si>
    <t>LONG TERM IP</t>
  </si>
  <si>
    <t>TOP-UP OPTION</t>
  </si>
  <si>
    <t>BUSINESS ADD BACKS</t>
  </si>
  <si>
    <t>LIFE INSURED'S ADD BACKS</t>
  </si>
  <si>
    <t>+O</t>
  </si>
  <si>
    <t xml:space="preserve">Salary </t>
  </si>
  <si>
    <t>Directors Fees</t>
  </si>
  <si>
    <t>Salary</t>
  </si>
  <si>
    <t>These are the life insured's share of business add backs, ie those add backs where the amount to be added back depends upon the life insured's ownership interest in the entity.</t>
  </si>
  <si>
    <t>Business Add Backs are those add backs where the amount is based on the Applicants % o'ship share. See help guides for each specific add back as required.</t>
  </si>
  <si>
    <t xml:space="preserve">Ignore the 3Ds (Drawings, Dividends &amp; Distributions) 
And go back to the source and do A – B = C
Dividends are generally shown in the Balance Sheet, NOT the Profit &amp; Loss.  This is indicative that Dividends have nothing to do with the calculation of insurable income. Like Distributions, Dividends are a way of transfering earnings from one entity to another and do not reflect actual insurable income.
</t>
  </si>
  <si>
    <t xml:space="preserve">Ignore the 3Ds (Drawings, Dividends &amp; Distributions) 
And go back to the source and do A – B = C
Distributions are generally shown in the Balance Sheet, NOT the Profit &amp; Loss.  This is indicative that Distributions have nothing to do with the calculation of insurable income. As the name implies, it is only a method of distributing or transferring earnings from one entity to another, usually for tax purpose or estate planning purposes.
</t>
  </si>
  <si>
    <t xml:space="preserve">Donations are an Add-back. Hence, the Applicant’s share of Donations as shown in the businesses Profit &amp; Loss statement (for each business entity) should be added-back for income protection.  
The inherent nature of a Donation is that:
• It is based on a personal choice or decision rather than being a business decision; and 
• there is no expectation of anything in return (in contrast to gifts, sponsorship and advertising).
A Donation would have otherwise occurred on a personal basis, based on personal motivations and/or sympathies (ie. based on personal choice/decision rather than for business reasons or a business decision) therefore it is an Add-back. 
</t>
  </si>
  <si>
    <t xml:space="preserve">Ignore the 3Ds (Drawings, Dividends &amp; Distributions)
And go back to the source and do A – B = C
Drawings generally come from the Balance Sheet, NOT the Profit &amp; Loss and therefore have nothing to do with the calculation of insurable income.
Please note, when a business owner says they “Draw a salary of $X from the business”; it is important to understand the type of business entity involved here. Why?
● If the business entity (structure) is a Sole Trader it must be Drawings rather than a Salary/Wages as a Sole Trader and the Applicant are one and the same . There needs to be 2 entities for an employer - employee relationship to exist. Hence, go back to the source (the Sole Trader Profit &amp; Loss) and do A – B = C
● If the applicant is actually employed by a separate entity in which they have an ownership interest or control (directly or indirectly ) it is most likely Salary/Wages. Hence, go back to the source (the company Profit &amp; Loss) and do A – B = C plus add-backs...adding back the Salary/Wages for the Applicant.
</t>
  </si>
  <si>
    <t xml:space="preserve">Where the Applicant has NO ownership interest (directly or otherwise) and is an EMPLOYEE ONLY complete the Plus Salary/Wages/Fringe Benefits etc from 3rd Party Employers section of the Main Entity worksheet.  For eg, using information from the Personal Income Tax Return this section could be completed for each year as follows:
o Employer 1 Salary $50,000
o Employer 2 Salary $20,000
o Reportable Fringe Benefits $28,990
o Superannuation (all third party sources) $6,300
</t>
  </si>
  <si>
    <t xml:space="preserve">Fringe benefits are benefits provided to employees by employers, eg motor vehicle, computer or telephone.  If an employee has a Reportable Fringe Benefit amount showing in their Personal Income Tax Return (under the section that shows their Salary) or in their PAYG Summary Statement this amount should be included in the "Plus Salary/Wages/Fringe Benefits etc from 3rd Party Employers" section.  For example, using information from the Personal Income Tax Return this section could be completed for each year as follows:
o Employer 1 Salary $50,000
o Employer 2 Salary $20,000
o Reportable Fringe Benefits $28,990
o Superannuation (all third party sources) $6,300
</t>
  </si>
  <si>
    <t xml:space="preserve">Income Splitting in the form of Salary/Wages, Directors Fees and/or Superannuation showing in the Profit &amp; Loss as an expense is an Add-back. When an expense amount is identified as possible income splitting ask and consider the following 4 questions to determine whether Income Splitting is actually occurring: 
1. What are the spouse's roles and duties in the business? 
2. What are the spouse’s total hours worked per week in the business? 
3. If the spouse was unable to work, would they need to be replaced?
4. What would a replacement cost the business (based on market rates considering role and duties and hours worked)?
Consider the following three examples:
Example A - If the spouse’s role is doing the books for 10hrs per week and he/she would not need to be replaced this is income splitting. All the spouse’s salary/wages (and superannuation) should be added-back. 
Example B - Same as A however, the spouse does the books for 20hrs per week, earns $25,000 and would need to be replaced with a replacement costing the business at least $25,000. This is not Income Splitting and is NOT an Add-back. 
Example C - Same as B however the spouse was being paid $60,000 and a replacement would only cost $25,000. In this example there is an income split of component of $35,000 ($60,000 - $25,000).
Before finalizing the Add-back amount, always ask “is this reasonable and does it make sense” considering the nature of the business and how the business generates its income.
</t>
  </si>
  <si>
    <t>Add-backs only apply to calculating insurable income (A-B=C plus Add-backs) for business owners, NOT employees. Only expenses showing in the Profit &amp; Loss can be Add-backs and  should only be added back to the extent they relate to the Applicant or his/her ownership share of the business entity.
Add-backs fall into 3 categories and include:
1. Personal
• Directors Fees of the Applicant
• Donations (based on % o'ship share)
• Income Splitting in the form of Directors Fees, Salary/Wages and Superannuation
• Motor Vehicle Expenses (based on % o'ship share)
• Salary/Wages of the Applicant
• Superannuation of the Applicant
2. One-offs
• Loss on Sale of an Asset (based on % o'ship share)
• Other one-off expenses (based on % o'ship share)
3. Non Cash
• Depreciation (based on % o'ship share)
• Amortisation (based on % o'ship share)
Remember, if the item is not an expense in the business entity Profit &amp; Loss, it is NOT an Add-back.  Only add-back items to the extent they relate to the applicant or his/her ownership share of the business entity. See also help guides for each specific add-back.
Before finalizing any Add-back amount, always ask “is this reasonable and does it make sense” considering the nature of the business and how the business generates its income.</t>
  </si>
  <si>
    <t xml:space="preserve">Where a Management, Service and/or Administration Fee is shown as an expense in a Profit &amp; Loss ask the following question:
Is this Management Fee going to another entity which the business owner has an ownership interest in, or control of, directly or otherwise?
If the answer is NO, the Management Fee should be treated like an ordinary expense.
If the answer is YES:
1. Establish whether the Applicant has an ownership interest in the business ( directly or otherwise)
2. Request the Profit &amp; Loss, Balance Sheet and Tax Return for the Management entity for the last 2 years
3. Complete A-B=C plus Add-backs for the Management entity, applying risk profiling and the key financial underwriting principals outlined in these help notes.
Management/Service/Admin Fees are NOT Add-backs.
</t>
  </si>
  <si>
    <t xml:space="preserve">Motor vehicle expenses should only be added back to the extent that the expense showing in the Profit &amp; Loss relates to personal use and is NOT reflective of the real business expense incurred by the business in relation to the motor vehicle considering:
• the nature of the Applicant's occupation/business;
• how the business generates income;
• roles and duties of the individual Applicant;
• where the Applicants time is spent (as per the application);
• type of motor vehicle; and
• whether any apportionment for private use has already been made.
The amount added-back should be limited to either 0%, 25%, 50%, 75%, or 100% and must be reasonable and make sense considering all the above factors.
Eg if motor vehicle expenses in the Profit and Loss Statement total $15,000 and the Applicant is a Doctor who has a surgery in the city and only makes occasional house calls it would be reasonable to add back 75%. However, if the applicant was a tradesperson, such as a plumber, the vehicle carries the Applicant's tools of trade, then the maximum add back would be 25% of motor vehicle expenses.
Where private use has already been taken into account and the motor vehicle expense amount showing in the Profit &amp; Loss seems like a reasonable business expense which makes sense considering the above mentioned factors an add-back is not applicable.
</t>
  </si>
  <si>
    <t>Enter the Applicant's % ownership (or beneficial ownership) interest in this business entity. Eg if the applicant is a Sole Trader this will be 100%, or if this is a Family Trust and all of the beneficiaries are the applicant and/or members of his/her family (who do not have an active role in the business) this will be 100%. If unsure please contact your Underwriter.</t>
  </si>
  <si>
    <t xml:space="preserve">Where the Applicant is the business owner and he/she is paid a Salary or Directors Fee by the entity he/she has an ownership interest in (directly or otherwise) this is an Add-back. However, if the applicant is an Employee ONLY it is NOT an Add-back.   Where the Applicant is an Employee ONLY the Salary amount showing in their Personal Income Tax Return should be included in the "Plus Salary/Wages etc from 3rd Party Employers" section on the Main Entity worksheet.  For example, using information from the Personal Income Tax Return, this section should be completed for each year as follows:
o Employer 1 Salary $50,000
o Employer 2 Salary $20,000
o Reportable Fringe Benefits $28,990
o Superannuation (all third party sources) $6,300
</t>
  </si>
  <si>
    <t>DIRECTORS FEES</t>
  </si>
  <si>
    <t xml:space="preserve">Where the Applicant is the business owner and he/she is paid a Directors Fee (or Salary) by the entity he/she has an ownership interest in (directly or otherwise) this is an Add-back. </t>
  </si>
  <si>
    <t xml:space="preserve">The Disability Income Calculator is designed to assist you in determining the appropriate level of Disability Income Insurance cover for business owners based on financial information from Tax Returns, Profit &amp; Loss Statements, PAYG Summary Statements and Group Certificates etc. Please follow the instructions below:
1. Complete all WHITE fields as required. Refer to the HELP search menu as required to complete each field.
2. Where there is more than one trading entity in the business structure complete an additional entity worksheet by clicking on the GREEN tabs at the bottom of the worksheet.  Complete the additional entity worksheets for any additional entities that make up the business structure based on the financials for each additional entity. When information has been entered for all entities the summary at the bottom of the Main Entity worksheet will provide an indicative maximum monthly benefit amount (based on the income from all business entities).
3. The calculator may also be used for an Applicant who is an EMPLOYEE ONLY and has NO ownership interest in the business, directly or otherwise. Just enter the Applicants details in the Main Entity worksheet and enter actual yearly salary &amp; wage figures etc as per the Applicants Personal Income Tax Returns etc under 'Plus Salary/Wages/Fringe Benefit etc from 3rd Party Employers'. 
4. If you are unsure about how to complete the DI Calculator please contact your Underwriter.
Please note, the DI Calculator does NOT allow for 100% Super Contributions.
</t>
  </si>
  <si>
    <t xml:space="preserve">Review the financials and use the Profit &amp; Loss to determine insurable income by calculating A-B=C plus Add-backs. Key points here are :
• “A” includes only those items shown in the Revenue sections of the Profit &amp; Loss that relate to Active Income. Hence, “A” does NOT include:
o Dividends
o Distributions
o Drawings
o Rent from third parties
o Interest
o Gain on the Sale of an Asset
o Any other item NOT related to Active Income (ie, not from Personal Exertion).
• “B” is always Total Expenses, as shown in the Profit &amp; Loss.
• “C” is as calculated (from A-B=C) using the Disability Income Calculator after entering “A” and “B”.
</t>
  </si>
  <si>
    <t>Maximum Monthly BE Benefit</t>
  </si>
  <si>
    <t xml:space="preserve">The Businesss Expenses Calculator is designed to assist you in determining the appropriate level of eligible business expenses to determine the level of Business Expenses cover based on financial information from Tax Returns, Profit &amp; Loss Statements etc. Please note it only provides an indicative guide to the maximum level of BE cover that may be supported.
To use the calculator follow these steps:
1. Complete all WHITE fields as required, starting with Applicant’s Name, Name of Entity, Year, then enter the actual yearly figures as per the information from the Tax Returns and/or Profit &amp; Loss Statement etc. Refer to the Help drop down menu as required for guidance on completing each field. Where several items come under just  one Eligible Expense description eg. Professional Registrations $800 and Professional Membership $400. These should be included under Registrations by entering =800+400 in the appropriate field.
2. Where there is more than one entity complete additional entity columns shown. 
3. Enter the applicant’s ownership interest for each entity for each year at the bottom of each column in the row referring to Ownership Interest. The information you complete for all entities will then be summarised and automatically updated in the Summary of Eligible Business Expenses at the bottom of the page.
</t>
  </si>
  <si>
    <t xml:space="preserve">Generally, business expenses that are of a regular and recurring nature that would not be incurred if there was no income would be considered eligible Business Expenses. These are usually the infra-structure type of fixed expenses associated with running the business that would continue to be incurred even if the business doors were closed. 
Please refer to the PDS for more details. 
</t>
  </si>
  <si>
    <t>DI Calculator Help</t>
  </si>
  <si>
    <t>BE Calculator Help</t>
  </si>
  <si>
    <t>Lease Costs - Business Equipment &amp; Vehicles (paid to 3rd party)</t>
  </si>
  <si>
    <t>Workers Comp (non income generating employees only)</t>
  </si>
  <si>
    <t>Insurance - Business Insurance Premiums only (NOT DI)</t>
  </si>
  <si>
    <t>ACTIVE</t>
  </si>
  <si>
    <t xml:space="preserve">The minimum amount is $1,250pm. The maximum amount is the monthly equivalent of a percentage of the annual insurable income, worked out as follows:
• 75% of the first $320,000
• 50% of the next $240,000, and
• 20% of the balance
subject to the following limits:
• $40,000pm if the benefit period is 2 years,
• $30,000pm for other benefit periods (plus an additional $10,000pm for the first 2 years of the benefit period).
These limits may be affected if there is existing cover in place with us or another insurer.
Different limits apply if you select the Superannuation Cover option. Please note the DI Calculator does not allow (or calculate for) 100% Super Contributions.
</t>
  </si>
  <si>
    <t>FUTUREWISE</t>
  </si>
  <si>
    <t xml:space="preserve">The minimum amount is $1,250pm. The maximum amount is the monthly equivalent of a percentage of the annual insurable income, worked out as follows:
• 75% of the first $320,000
• 50% of the next $240,000, and
• 20% of the balance
subject to the following limits:
• $60,000pm if the benefit period is 2 years,
• $30,000pm for other benefit periods (plus an additional $30,000pm for the first 2 years of the benefit period).
These limits may be affected if there is existing cover in place with us or another insurer.
Different limits apply if you select the Superannuation Cover option. Please note the DI Calculator does not allow (or calculate for) 100% Super Contributions.
</t>
  </si>
  <si>
    <t xml:space="preserve">Investment income and unearned income should not be included (in A) when calculating insurable income.
Where more than $20,000pm is being sought the following question will need to be answered in the application. 
“Do you have net assets (excluding personal residence/family home and superannuation) exceeding $5 million and/or net investment or unearned income exceeding $250,000?
This includes assets and investments you have either an ownership interest in or control over (directly or otherwise) including those held in your spouse's name, in trusts or other entities owned by trusts or any other entity that you have control over. If you answer yes to this question cover may be restricted.”
Where the LI answers yes to this question, each application will be considered on a case by case basis and underwriting may request details around assets &amp; liabilities and investment/unearned income and to determine the appropriate underwriting approach.
</t>
  </si>
  <si>
    <t>For FUTUREWISE and ACTIVE cover a maximum of $30,000pm is available for IP (or DI) with benefit periods greater than 2 years</t>
  </si>
  <si>
    <t xml:space="preserve">Where more than $20,000pm is being sought the following question will need to be answered in the application. 
“Do you have net assets (excluding personal residence/family home and superannuation) exceeding $5 million and/or net investment or unearned income exceeding $250,000?
This includes assets and investments you have either an ownership interest in or control over (directly or otherwise) including those held in your spouse's name, in trusts or other entities owned by trusts or any other entity that you have control over. If you answer yes to this question cover may be restricted.”
Where the LI answers yes to this question, each application will be considered on a case by case basis and underwriting may request details around assets &amp; liabilities and investment/unearned income and to determine the appropriate underwriting approach.
</t>
  </si>
  <si>
    <t xml:space="preserve">The minimum amount is $30,000pm. The maximum amount is the monthly equivalent of a percentage of the annual insurable income, up to $2m, worked out as follows:
• 75% of the first $320,000
• 50% of the next $240,000, and
• 25% of the balance
subject to the following limits:
• $60,000pm if the benefit period is 1, 2, 5 or 10 years,
• $30,000pm for the age 65 benefit period. The to age 65 benefit period commences after the expiry of the 1, 2, 5 or 10 year benefit period.
These limits may be affected if there is existing cover in place with us or another insurer.
Different limits apply if you select the Superannuation Cover option. Please note the DI Calculator does not allow (or calculate for) 100% Super Contributions.
</t>
  </si>
  <si>
    <t>For FUTUREWISE, ACTIVE and SUMO cover there is an additional top-up option available over and above the maximum long term cover of $30,000pm available.</t>
  </si>
  <si>
    <t>Age/Occupation</t>
  </si>
  <si>
    <t>Replacement Ratios - Short Term Benefit</t>
  </si>
  <si>
    <t xml:space="preserve">Businesses are dynamic by their very nature, constantly changing, so determining what is the Applicant’s insurable income from personal exertion can be difficult to truly ascertain.  Therefore, to determine insurable income:
1. Establish the business structure 
2. Determine the ownership interest in each of the business entities
3. Review the financials using the Profit &amp; Loss to calculate insurable income.
Within the third step there are further key principals to follow which are each explained in more detail. These key principals are:
• Ignore the 3Ds and go back to the source
• Calculate A-B=C plus Add-backs for all business entities
• Where there is a Management/Service/Admin Fee showing in the expenses of the Profit &amp; Loss, establish where it is going and whether the applicant has an ownership interest in that entity (directly or otherwise) and if so obtain the financials and use the Profit &amp; Loss to calculate A-B=C plus Add-backs of this entity. 
Calculating A-B=C plus Add-backs is where the DI Calculator becomes such a valuable tool.
Please note, Insurable Income is NOT the same as Taxable or Accounting Income.
</t>
  </si>
  <si>
    <t>Loan Repayments (minimum capital repayments only)</t>
  </si>
  <si>
    <t>Principal/capital loan/mortgage repayments may be included as eligible business expenses only to the extent that they are the minimum repayments required under the loan or mortage and are directly related to one or more identifiable business assets. Otherwise loan/mortgage repayments are NOT considered eligible business expenses and should NOT be included in your calculation of eligible business expenses.</t>
  </si>
  <si>
    <t xml:space="preserve">As an indicative guide the DI Calculator automatically calculates the Net Income to apply for the benefit based on the following rules:
1. If the Total Net Income for the most recent year is less than $1, the average income is $0, regardless of previous years.
2. If the Total Net Income is trending up more than 20% the average applies...and where Total Net Income is trending up less than 20% the most recent years Total Net Income applies.
3. If the Total Net Income is trending down the most recent years Total Net Income applies.
4.  Where 3 years are available and the above rules say average, if the 3rd year (oldest year) is more than 20% different to the most recent year only the last 2 years will be used to take the average.
Please remember the DI Calculator provides an indicative finanical guide only.
</t>
  </si>
  <si>
    <t xml:space="preserve">Where the applicant is a Business Owner and is paid a Superannuation amount by the entity he/she has an ownership interest in (directly or otherwise), this is an Add-back.  Please note where the applicant is an Employee ONLY the super amount should be included in the section "Plus Salary/Wages etc from 3rd Party Employers" of the Main Entity worksheet.  For example, using information from the Personal Income Tax Return this section could be completed for each year as follows:
o Employer 1 Salary $50,000
o Employer 2 Salary $20,000
o Fringe Benefits $28,990
o Superannuation (all third party sources) $6,300
Please note for employees that the current SG guidelines require employers to provide a minimum level of super support for each employee as a percentage of their total Salary/Wage (or contribution base), subject to a maximum contribution base, ie. the max SG Amount employers are required to pay is shown below.
Tax Year SG Rate Max Cont Base Max SG Amount
2016 9.5% $203,240 $19,307
2015  9.5%  $197,720  $18,783
2014  9.25%  $192,160  $17,775
2013  9%  $183,000  $16,470
2012  9%  $175,280  $15,775
2011  9%  $168,880  $15,199
2010  9%  $160,680  $14,461
2009  9%  $152,720  $13,745
</t>
  </si>
  <si>
    <r>
      <rPr>
        <b/>
        <sz val="8"/>
        <rFont val="Calibri"/>
        <family val="2"/>
        <scheme val="minor"/>
      </rPr>
      <t>Important Information:</t>
    </r>
    <r>
      <rPr>
        <sz val="8"/>
        <rFont val="Calibri"/>
        <family val="2"/>
        <scheme val="minor"/>
      </rPr>
      <t xml:space="preserve"> The purpose of this calculator is to provide an indicative guide only and is not intended to be a comprehensive final assessment of an Applicant's allowable Monthly Disability Income Insurance Benefit. A final determination of the allowable Monthly Disability Income Insurance Benefit is subject to the satisfactory completion of an application, including a personal statement for each insured person, and providing Zurich with all information it requests through the underwriting process. Conditions, limits and exclusions may apply and are explained in the applicable Zurich Product Disclosure Statement and Policy Document (PDS). Always consider the PDS before making any decision in relation to insurance.
For the full details of the Terms of Use of this calculator please refer to the Help notes.
</t>
    </r>
  </si>
  <si>
    <t>SRAN-011618-2016</t>
  </si>
  <si>
    <t>Disability income calculator - main entity</t>
  </si>
  <si>
    <t>Disability income calculator - second entity</t>
  </si>
  <si>
    <t>Disability income calculator - third entity</t>
  </si>
  <si>
    <t>Disability income calculator - fourth entity</t>
  </si>
  <si>
    <t xml:space="preserve">                  Business expenses calculator</t>
  </si>
  <si>
    <t>Printing, Postage &amp; Stationery</t>
  </si>
  <si>
    <r>
      <rPr>
        <b/>
        <sz val="8"/>
        <rFont val="Calibri"/>
        <family val="2"/>
        <scheme val="minor"/>
      </rPr>
      <t>Important Information:</t>
    </r>
    <r>
      <rPr>
        <sz val="8"/>
        <rFont val="Calibri"/>
        <family val="2"/>
        <scheme val="minor"/>
      </rPr>
      <t xml:space="preserve"> The purpose of this calculator is to provide an indicative guide only and is not intended to be a comprehensive final assessment of an Applicant's allowable Monthly Disability Income Insurance Benefit. A final determination of the allowable Monthly Disability Income Insurance Benefit is subject to the satisfactory completion of an application, including a personal statement for each insured person, and providing Zurich with all information it requests through the underwriting process. Conditions, limits and exclusions may apply and are explained in the applicable Zurich Product Disclosure Statement and Policy Document (PDS). Always consider the PDS before making any decision in relation to insurance.
For the full details of the Terms of Use of this calculator please refer to the Help notes.
SRAN-011618-2016
</t>
    </r>
  </si>
  <si>
    <t>TERMS OF USE (Part 1)</t>
  </si>
  <si>
    <t>TERMS OF USE (cont… Part 2)</t>
  </si>
  <si>
    <t xml:space="preserve">Terms of use (cont...Part 2)
4. You must not (i) copy, disassemble, reverse engineer, reproduce, adapt or otherwise attempt to derive, tamper or modify the software program code of the calculator, (ii) sell, licence or in any way distribute or transmit the calculator to your customers and/or other third parties, and (iii) copy or use in any way Zurich's name and all associated trademarks which may appear on the calculator; you acknowledge that to do any such acts would constitute an infringement of intellectual property rights in the calculator and its trademarks, and may cause errors in the calculator and any calculations generated. 
5. While we have used all reasonable care in preparing this information, where it includes assumptions and information provided by third parties which we are not able to independently verify, we do not accept responsibility for incorrect assumptions, errors or omissions by those third parties.
6. To the extent the law allows us to, we will not be responsible for any loss (including, without limitation, loss of data, interruption to business, loss of profits and loss of investments) arising directly or indirectly from use of the calculator.
7. This software has not been designed for any particular person and has been prepared in good faith and without assuming a duty of care. No guarantee, warranty, or representation is given or implied as to the reliability or accuracy of the information used to compile each calculation.
Continued...(in Part 3)
</t>
  </si>
  <si>
    <t>TERMS OF USE (cont… Part 3)</t>
  </si>
  <si>
    <t xml:space="preserve">Terms of use (cont...Part 3)
8. Zurich do not give taxation advice. The application of taxation laws to each client depends on that client’s individual circumstances. Accordingly, you should seek independent professional advice on taxation implications before making a decision about a financial product or class of financial products.
9. Before using the calculator you should read the Notes and Instructions detailing the assumptions, if any, used in the calculator.
Zurich Australia Limited ABN92 000 010 195 AFSL 232 510 is the issuer of Zurich FutureWise, Active and Sumo.
</t>
  </si>
  <si>
    <t>Terms of use (cont...Part 2)
4. You must not (i) copy, disassemble, reverse engineer, reproduce, adapt or otherwise attempt to derive, tamper or modify the software program code of the calculator, (ii) sell, licence or in any way distribute or transmit the calculator to your customers and/or other third parties, and (iii) copy or use in any way Zurich's name and all associated trademarks which may appear on the calculator; you acknowledge that to do any such acts would constitute an infringement of intellectual property rights in the calculator and its trademarks, and may cause errors in the calculator and any calculations generated. 
5. While we have used all reasonable care in preparing this information, where it includes assumptions and information provided by third parties which we are not able to independently verify, we do not accept responsibility for incorrect assumptions, errors or omissions by those third parties.
6. To the extent the law allows us to, we will not be responsible for any loss (including, without limitation, loss of data, interruption to business, loss of profits and loss of investments) arising directly or indirectly from use of the calculator.
7. This software has not been designed for any particular person and has been prepared in good faith and without assuming a duty of care. No guarantee, warranty, or representation is given or implied as to the reliability or accuracy of the information used to compile each calculation.
Continued...(in Part 3)</t>
  </si>
  <si>
    <t>Terms of use (cont...Part 3)
8. Zurich do not give taxation advice. The application of taxation laws to each client depends on that client’s individual circumstances. Accordingly, you should seek independent professional advice on taxation implications before making a decision about a financial product or class of financial products.
9. Before using the calculator you should read the Notes and Instructions detailing the assumptions, if any, used in the calculator.
Zurich Australia Limited ABN92 000 010 195 AFSL 232 510 is the issuer of Zurich FutureWise, Active and Sumo.</t>
  </si>
  <si>
    <t>This calculator is a software program provided by Zurich Australia Limited (referred to below as “Zurich”, “we”, “us” or “our”) for use by financial advisers in relation to an application for Zurich FutureWise, Active and Sumo only and is subject to copyright.
The following are terms of use of this calculator:
1. We have made no default assumptions in this calculator. You may change all the assumptions to reflect the scenario you are trying to model.
2. The purpose of this calculator is to provide an indicative guide only and is not intended to be a comprehensive final assessment of an Applicant's allowable Monthly Disability Income Insurance Benefit. A final determination of the allowable Monthly Disability Income Insurance Benefit is subject to the satisfactory completion of an application, including a personal statement for each insured person, and providing Zurich with all information it requests through the underwriting process. Conditions, limits and exclusions may apply and are explained in the applicable Zurich Product Disclosure Statement and Policy Document (PDS). Always consider the PDS before making any decision in relation to insurance.
3. This information is provided as a guide only. It is not a substitute for obtaining professional advice which takes into account your financial situation needs and objectives. You should consider these factors and the appropriateness of the information before making any decisions.
Continued...(in Part 2)</t>
  </si>
  <si>
    <t>Terms of use (Part 1)
This calculator is a software program provided by Zurich Australia Limited (referred to below as “Zurich”, “we”, “us” or “our”) for use by financial advisers in relation to an application for Zurich FutureWise, Active and Sumo only and is subject to copyright.
The following are terms of use of this calculator:
1. We have made no default assumptions in this calculator. You may change all the assumptions to reflect the scenario you are trying to model.
2. The purpose of this calculator is to provide an indicative guide only and is not intended to be a comprehensive final assessment of an Applicant's allowable Monthly Disability Income Insurance Benefit. A final determination of the allowable Monthly Disability Income Insurance Benefit is subject to the satisfactory completion of an application, including a personal statement for each insured person, and providing Zurich with all information it requests through the underwriting process. Conditions, limits and exclusions may apply and are explained in the applicable Zurich Product Disclosure Statement and Policy Document (PDS). Always consider the PDS before making any decision in relation to insurance.
3. This information is provided as a guide only. It is not a substitute for obtaining professional advice which takes into account your financial situation needs and objectives. You should consider these factors and the appropriateness of the information before making any decisions.
Continued...(in Part 2)</t>
  </si>
  <si>
    <t>Disability income calculator - fifth entity</t>
  </si>
  <si>
    <t>Depreciation is an Add-back.
If the amount of the Applicants share of Depreciation (including Amortisation) in the business (across all business entities) is less than $10,000 add back the full amount. Otherwise if the amount is greater than $10,000 add back the lesser of (the Applicant’s share of):
 the actual total Depreciation amount from all business entities; or
 10% of Total Adjusted Net Profit before Depreciation (across all business entities).
The following steps should be followed to determine the amount of Depreciation to be added back for the business where the Applicants share of Depreciation is greater than $10,000 (across all business entities):
1. Calculate Net profit entering A-B =C in the calculator
2. Enter the LI’s ownership interest
3. Enter all other Add-Backs before Depreciation.
4. Repeat steps 1-3 for all business entities This will then give the Adjusted Net Profit before Depreciation for all entities which will show on the Main Entity worksheet at line 42 as Total Adjusted Net Income (for all Business Entities).
5. Calculate 10% of this amount (Total Adjusted Net Profit before Depreciation)
6. Apply the above rule making sure that the maximum Depreciation added back across all entities is no more than 10% of adjusted Net Profit. For example, if the depreciation amount across all entities is $25,000 and 10% of the Adjusted Net Profit is i) $15,000 then the Depreciation add back is $15,000; ii) $7,000 then the Depreciation add back is $10,000.</t>
  </si>
  <si>
    <t>Net Cost of a Locum is the expected net cost being the fees expected to be generated by the locum less the costs associated with hiring the locum. Please note this is NOT the Gross Cost to hire the locum. A best estimate of the Net cost of a locum needs to be made. It should sound reasonable and make sense considering the nature of the business. If your client is seeking to cover the cost of a replacement for the life insured and they are a key person in the business ask your underwriter about BE Keyperson Replacement Cover.</t>
  </si>
  <si>
    <t>This is treated the same way as for Heating, Gas, and Electricity and other fixed utility costs: these are included as eligible business expenses.</t>
  </si>
  <si>
    <t>Advertising costs of a regular and contractual nature would be included as expenses for Business Expenses cover, eg advertising in Yellow Pages
Advertising costs for special marketing campaigns would not be eligible for business overheads.</t>
  </si>
  <si>
    <t>Bank Fees include regular bank fees and charges  on business accounts. It does not include EFTPOS or merchant-type service fees (which are transaction based), unless these are part of a fixed contract.</t>
  </si>
  <si>
    <t>Cleaning expenses that relate to the completion of fixed ongoing contracts to provide cleaning services are eligible business expenses.</t>
  </si>
  <si>
    <t>Computer costs that relate to the completion of fixed ongoing service or maintenance support are included as eligible expenses. Expenses relating to one-off software and/or hardware purchases are NOT eligible business expenses</t>
  </si>
  <si>
    <t>This is treated the same way as for Electricity and other fixed utility costs: these are included as eligible business expenses.</t>
  </si>
  <si>
    <t>This is treated the same way as Gas, and Electricity and other fixed utility costs: these are included as eligible business expenses.</t>
  </si>
  <si>
    <t>Business Insurance only is an eligible business expense. This does NOT include the cost of Income Protection premiums as these premiums would be waived in the event of a claim.</t>
  </si>
  <si>
    <t>The BE Calculator calculates an indicative maximum benefit on the basis of the lesser of the current year or the average of the 2 years entered (across all business entities), for business overheads cover is the same as for Income Protection</t>
  </si>
  <si>
    <t>This calculator caters for up to 3 entities.
Where there is more than one trading entity in the business structure, complete the relevant columns for each additional entity. When information has been entered for all entities the summary at the bottom of the worksheet will provide an indicative maximum monthly benefit amount (based on the income from all business entities).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</si>
</sst>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Red]&quot;$&quot;#,##0"/>
    <numFmt numFmtId="165" formatCode="&quot;$&quot;#,##0"/>
  </numFmts>
  <fonts count="29" x14ac:knownFonts="1">
    <font>
      <sz val="12"/>
      <color theme="1"/>
      <name val="Calibri"/>
      <family val="2"/>
      <scheme val="minor"/>
    </font>
    <font>
      <b/>
      <sz val="13"/>
      <color theme="3"/>
      <name val="Calibri"/>
      <family val="2"/>
      <scheme val="minor"/>
    </font>
    <font>
      <b/>
      <sz val="11"/>
      <color theme="3"/>
      <name val="Calibri"/>
      <family val="2"/>
      <scheme val="minor"/>
    </font>
    <font>
      <b/>
      <sz val="12"/>
      <color theme="0"/>
      <name val="Calibri"/>
      <family val="2"/>
      <scheme val="minor"/>
    </font>
    <font>
      <b/>
      <sz val="12"/>
      <color theme="1"/>
      <name val="Calibri"/>
      <family val="2"/>
      <scheme val="minor"/>
    </font>
    <font>
      <u/>
      <sz val="12"/>
      <color theme="10"/>
      <name val="Calibri"/>
      <family val="2"/>
      <scheme val="minor"/>
    </font>
    <font>
      <sz val="8"/>
      <name val="Calibri"/>
      <family val="2"/>
      <scheme val="minor"/>
    </font>
    <font>
      <b/>
      <sz val="20"/>
      <color theme="1"/>
      <name val="Calibri"/>
      <family val="2"/>
      <scheme val="minor"/>
    </font>
    <font>
      <u/>
      <sz val="12"/>
      <color theme="11"/>
      <name val="Calibri"/>
      <family val="2"/>
      <scheme val="minor"/>
    </font>
    <font>
      <b/>
      <sz val="15"/>
      <color theme="3"/>
      <name val="Calibri"/>
      <family val="2"/>
      <scheme val="minor"/>
    </font>
    <font>
      <sz val="12"/>
      <name val="Calibri"/>
      <family val="2"/>
      <scheme val="minor"/>
    </font>
    <font>
      <sz val="8"/>
      <color theme="0"/>
      <name val="Calibri"/>
      <family val="2"/>
      <scheme val="minor"/>
    </font>
    <font>
      <b/>
      <sz val="8"/>
      <color theme="0"/>
      <name val="Calibri"/>
      <family val="2"/>
      <scheme val="minor"/>
    </font>
    <font>
      <sz val="8"/>
      <color theme="1"/>
      <name val="Calibri"/>
      <family val="2"/>
      <scheme val="minor"/>
    </font>
    <font>
      <b/>
      <sz val="11"/>
      <name val="Calibri"/>
      <family val="2"/>
      <scheme val="minor"/>
    </font>
    <font>
      <b/>
      <sz val="12"/>
      <name val="Calibri"/>
      <family val="2"/>
      <scheme val="minor"/>
    </font>
    <font>
      <sz val="12"/>
      <color theme="0"/>
      <name val="Calibri"/>
      <family val="2"/>
      <scheme val="minor"/>
    </font>
    <font>
      <b/>
      <sz val="11"/>
      <color theme="0"/>
      <name val="Calibri"/>
      <family val="2"/>
      <scheme val="minor"/>
    </font>
    <font>
      <b/>
      <sz val="13"/>
      <name val="Calibri"/>
      <family val="2"/>
      <scheme val="minor"/>
    </font>
    <font>
      <b/>
      <sz val="13"/>
      <color theme="0"/>
      <name val="Calibri"/>
      <family val="2"/>
      <scheme val="minor"/>
    </font>
    <font>
      <b/>
      <sz val="36"/>
      <color theme="0"/>
      <name val="Times"/>
    </font>
    <font>
      <sz val="12"/>
      <color theme="0"/>
      <name val="Segoe UI"/>
      <family val="2"/>
    </font>
    <font>
      <b/>
      <sz val="24"/>
      <name val="Calibri"/>
      <family val="2"/>
      <scheme val="minor"/>
    </font>
    <font>
      <b/>
      <sz val="8"/>
      <name val="Calibri"/>
      <family val="2"/>
      <scheme val="minor"/>
    </font>
    <font>
      <b/>
      <sz val="36"/>
      <name val="Times"/>
    </font>
    <font>
      <sz val="12"/>
      <name val="Segoe UI"/>
      <family val="2"/>
    </font>
    <font>
      <b/>
      <sz val="28"/>
      <name val="Times"/>
    </font>
    <font>
      <u/>
      <sz val="12"/>
      <name val="Calibri"/>
      <family val="2"/>
      <scheme val="minor"/>
    </font>
    <font>
      <sz val="28"/>
      <name val="Frutiger 45 Light"/>
      <family val="2"/>
    </font>
  </fonts>
  <fills count="9">
    <fill>
      <patternFill patternType="none"/>
    </fill>
    <fill>
      <patternFill patternType="gray125"/>
    </fill>
    <fill>
      <patternFill patternType="solid">
        <fgColor theme="4" tint="0.79998168889431442"/>
        <bgColor indexed="64"/>
      </patternFill>
    </fill>
    <fill>
      <patternFill patternType="solid">
        <fgColor rgb="FF3366FF"/>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37">
    <border>
      <left/>
      <right/>
      <top/>
      <bottom/>
      <diagonal/>
    </border>
    <border>
      <left/>
      <right/>
      <top/>
      <bottom style="thick">
        <color theme="4" tint="0.499984740745262"/>
      </bottom>
      <diagonal/>
    </border>
    <border>
      <left/>
      <right/>
      <top/>
      <bottom style="medium">
        <color theme="4" tint="0.3999755851924192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bottom style="thick">
        <color theme="4"/>
      </bottom>
      <diagonal/>
    </border>
    <border>
      <left/>
      <right/>
      <top style="thin">
        <color auto="1"/>
      </top>
      <bottom style="thin">
        <color indexed="64"/>
      </bottom>
      <diagonal/>
    </border>
    <border>
      <left/>
      <right/>
      <top style="thin">
        <color indexed="64"/>
      </top>
      <bottom style="double">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right/>
      <top style="dotted">
        <color indexed="64"/>
      </top>
      <bottom style="thin">
        <color auto="1"/>
      </bottom>
      <diagonal/>
    </border>
    <border>
      <left/>
      <right/>
      <top style="thin">
        <color auto="1"/>
      </top>
      <bottom style="dotted">
        <color indexed="64"/>
      </bottom>
      <diagonal/>
    </border>
    <border>
      <left/>
      <right/>
      <top style="dotted">
        <color theme="0"/>
      </top>
      <bottom style="thin">
        <color indexed="64"/>
      </bottom>
      <diagonal/>
    </border>
    <border>
      <left/>
      <right/>
      <top style="dotted">
        <color theme="0"/>
      </top>
      <bottom/>
      <diagonal/>
    </border>
    <border>
      <left/>
      <right/>
      <top style="thin">
        <color auto="1"/>
      </top>
      <bottom style="dotted">
        <color theme="0"/>
      </bottom>
      <diagonal/>
    </border>
    <border>
      <left/>
      <right/>
      <top style="dotted">
        <color theme="0"/>
      </top>
      <bottom style="dotted">
        <color theme="0"/>
      </bottom>
      <diagonal/>
    </border>
    <border>
      <left/>
      <right/>
      <top/>
      <bottom style="dotted">
        <color theme="0"/>
      </bottom>
      <diagonal/>
    </border>
    <border>
      <left style="dotted">
        <color indexed="64"/>
      </left>
      <right/>
      <top style="dotted">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top style="double">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0" fontId="1" fillId="0" borderId="1" applyNumberFormat="0" applyFill="0" applyAlignment="0" applyProtection="0"/>
    <xf numFmtId="0" fontId="2" fillId="0" borderId="2" applyNumberFormat="0" applyFill="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9" fillId="0" borderId="18" applyNumberFormat="0" applyFill="0" applyAlignment="0" applyProtection="0"/>
  </cellStyleXfs>
  <cellXfs count="276">
    <xf numFmtId="0" fontId="0" fillId="0" borderId="0" xfId="0"/>
    <xf numFmtId="0" fontId="0" fillId="0" borderId="0" xfId="0" applyFill="1"/>
    <xf numFmtId="0" fontId="4" fillId="0" borderId="0" xfId="0" applyFont="1"/>
    <xf numFmtId="0" fontId="0" fillId="0" borderId="0" xfId="0" applyAlignment="1">
      <alignment wrapText="1"/>
    </xf>
    <xf numFmtId="0" fontId="0" fillId="0" borderId="0" xfId="0" applyAlignment="1">
      <alignment horizontal="center" vertical="top"/>
    </xf>
    <xf numFmtId="0" fontId="0" fillId="0" borderId="0" xfId="0" applyAlignment="1">
      <alignment horizontal="left" vertical="top" wrapText="1"/>
    </xf>
    <xf numFmtId="0" fontId="9" fillId="0" borderId="0" xfId="5" applyBorder="1"/>
    <xf numFmtId="0" fontId="0" fillId="0" borderId="0" xfId="0" applyAlignment="1">
      <alignment vertical="top" wrapText="1"/>
    </xf>
    <xf numFmtId="0" fontId="0" fillId="0" borderId="0" xfId="0" applyProtection="1"/>
    <xf numFmtId="0" fontId="0" fillId="0" borderId="0" xfId="0" applyFill="1" applyProtection="1"/>
    <xf numFmtId="0" fontId="0" fillId="0" borderId="0" xfId="0" applyAlignment="1" applyProtection="1">
      <alignment horizontal="right"/>
    </xf>
    <xf numFmtId="0" fontId="0" fillId="0" borderId="23" xfId="0" applyBorder="1" applyProtection="1"/>
    <xf numFmtId="0" fontId="0" fillId="0" borderId="21" xfId="0" applyBorder="1" applyProtection="1"/>
    <xf numFmtId="0" fontId="0" fillId="0" borderId="22" xfId="0" applyBorder="1" applyProtection="1"/>
    <xf numFmtId="165" fontId="3" fillId="4" borderId="0" xfId="0" applyNumberFormat="1" applyFont="1" applyFill="1" applyProtection="1"/>
    <xf numFmtId="0" fontId="0" fillId="0" borderId="0" xfId="0" applyBorder="1" applyProtection="1"/>
    <xf numFmtId="0" fontId="0" fillId="0" borderId="17" xfId="0" applyBorder="1" applyProtection="1"/>
    <xf numFmtId="0" fontId="0" fillId="0" borderId="12" xfId="0" applyBorder="1" applyProtection="1"/>
    <xf numFmtId="0" fontId="0" fillId="0" borderId="13" xfId="0" applyBorder="1" applyProtection="1"/>
    <xf numFmtId="0" fontId="0" fillId="0" borderId="14" xfId="0" applyBorder="1" applyProtection="1"/>
    <xf numFmtId="0" fontId="0" fillId="0" borderId="15" xfId="0" applyBorder="1" applyProtection="1"/>
    <xf numFmtId="0" fontId="0" fillId="0" borderId="16" xfId="0" applyBorder="1" applyProtection="1"/>
    <xf numFmtId="9" fontId="4" fillId="2" borderId="0" xfId="0" applyNumberFormat="1" applyFont="1" applyFill="1" applyAlignment="1" applyProtection="1">
      <alignment horizontal="center"/>
      <protection locked="0"/>
    </xf>
    <xf numFmtId="0" fontId="9" fillId="0" borderId="0" xfId="5" applyBorder="1" applyProtection="1"/>
    <xf numFmtId="0" fontId="0" fillId="0" borderId="0" xfId="0" applyAlignment="1" applyProtection="1">
      <alignment horizontal="center"/>
    </xf>
    <xf numFmtId="164" fontId="3" fillId="3" borderId="0" xfId="0" applyNumberFormat="1" applyFont="1" applyFill="1" applyProtection="1"/>
    <xf numFmtId="165" fontId="3" fillId="3" borderId="0" xfId="0" applyNumberFormat="1" applyFont="1" applyFill="1" applyProtection="1"/>
    <xf numFmtId="0" fontId="4" fillId="0" borderId="0" xfId="0" applyFont="1" applyAlignment="1">
      <alignment wrapText="1"/>
    </xf>
    <xf numFmtId="0" fontId="1" fillId="0" borderId="0" xfId="1" applyFont="1" applyBorder="1" applyAlignment="1" applyProtection="1">
      <alignment horizontal="center"/>
    </xf>
    <xf numFmtId="164" fontId="7" fillId="0" borderId="0" xfId="0" applyNumberFormat="1" applyFont="1" applyBorder="1" applyAlignment="1" applyProtection="1">
      <alignment horizontal="right"/>
    </xf>
    <xf numFmtId="0" fontId="0" fillId="5" borderId="0" xfId="0" applyFill="1" applyProtection="1"/>
    <xf numFmtId="0" fontId="0" fillId="0" borderId="0" xfId="0" applyBorder="1" applyAlignment="1" applyProtection="1">
      <alignment horizontal="center"/>
    </xf>
    <xf numFmtId="0" fontId="7" fillId="0" borderId="0" xfId="0" applyFont="1" applyBorder="1" applyAlignment="1" applyProtection="1">
      <alignment horizontal="left"/>
    </xf>
    <xf numFmtId="0" fontId="0" fillId="0" borderId="34" xfId="0" applyBorder="1" applyProtection="1"/>
    <xf numFmtId="0" fontId="1" fillId="0" borderId="0" xfId="1" applyBorder="1" applyAlignment="1" applyProtection="1">
      <alignment horizontal="center"/>
    </xf>
    <xf numFmtId="165" fontId="10" fillId="0" borderId="0" xfId="0" applyNumberFormat="1" applyFont="1" applyFill="1" applyProtection="1">
      <protection locked="0"/>
    </xf>
    <xf numFmtId="165" fontId="10" fillId="0" borderId="24" xfId="0" applyNumberFormat="1" applyFont="1" applyFill="1" applyBorder="1" applyProtection="1">
      <protection locked="0"/>
    </xf>
    <xf numFmtId="9" fontId="10" fillId="0" borderId="0" xfId="0" applyNumberFormat="1" applyFont="1" applyFill="1" applyAlignment="1" applyProtection="1">
      <alignment horizontal="center"/>
      <protection locked="0"/>
    </xf>
    <xf numFmtId="165" fontId="10" fillId="0" borderId="21" xfId="0" applyNumberFormat="1" applyFont="1" applyFill="1" applyBorder="1" applyProtection="1">
      <protection locked="0"/>
    </xf>
    <xf numFmtId="165" fontId="10" fillId="0" borderId="10" xfId="0" applyNumberFormat="1" applyFont="1" applyFill="1" applyBorder="1" applyProtection="1">
      <protection locked="0"/>
    </xf>
    <xf numFmtId="165" fontId="15" fillId="7" borderId="19" xfId="0" applyNumberFormat="1" applyFont="1" applyFill="1" applyBorder="1" applyProtection="1"/>
    <xf numFmtId="9" fontId="10" fillId="0" borderId="10" xfId="0" applyNumberFormat="1" applyFont="1" applyFill="1" applyBorder="1" applyAlignment="1" applyProtection="1">
      <alignment horizontal="center"/>
      <protection locked="0"/>
    </xf>
    <xf numFmtId="165" fontId="15" fillId="7" borderId="0" xfId="0" applyNumberFormat="1" applyFont="1" applyFill="1" applyProtection="1"/>
    <xf numFmtId="0" fontId="15" fillId="0" borderId="21" xfId="0" applyFont="1" applyFill="1" applyBorder="1" applyAlignment="1" applyProtection="1">
      <alignment horizontal="center"/>
      <protection locked="0"/>
    </xf>
    <xf numFmtId="0" fontId="15" fillId="7" borderId="21" xfId="0" applyFont="1" applyFill="1" applyBorder="1" applyAlignment="1" applyProtection="1">
      <alignment horizontal="center"/>
    </xf>
    <xf numFmtId="0" fontId="0" fillId="5" borderId="23" xfId="0" applyFill="1" applyBorder="1" applyProtection="1"/>
    <xf numFmtId="49" fontId="4" fillId="5" borderId="0" xfId="0" applyNumberFormat="1" applyFont="1" applyFill="1" applyAlignment="1" applyProtection="1">
      <alignment horizontal="right"/>
    </xf>
    <xf numFmtId="0" fontId="16" fillId="5" borderId="0" xfId="0" applyFont="1" applyFill="1" applyProtection="1"/>
    <xf numFmtId="0" fontId="16" fillId="5" borderId="25" xfId="0" applyFont="1" applyFill="1" applyBorder="1" applyProtection="1"/>
    <xf numFmtId="0" fontId="1" fillId="5" borderId="10" xfId="1" applyFill="1" applyBorder="1" applyAlignment="1" applyProtection="1">
      <alignment horizontal="left"/>
    </xf>
    <xf numFmtId="0" fontId="0" fillId="5" borderId="25" xfId="0" applyFill="1" applyBorder="1" applyProtection="1"/>
    <xf numFmtId="0" fontId="0" fillId="5" borderId="22" xfId="0" applyFill="1" applyBorder="1" applyProtection="1"/>
    <xf numFmtId="0" fontId="0" fillId="5" borderId="10" xfId="0" applyFill="1" applyBorder="1" applyProtection="1"/>
    <xf numFmtId="0" fontId="0" fillId="5" borderId="0" xfId="0" applyFill="1" applyBorder="1" applyProtection="1"/>
    <xf numFmtId="0" fontId="0" fillId="5" borderId="5" xfId="0" applyFill="1" applyBorder="1" applyProtection="1"/>
    <xf numFmtId="0" fontId="2" fillId="5" borderId="0" xfId="2" applyFill="1" applyBorder="1" applyAlignment="1" applyProtection="1">
      <alignment horizontal="left"/>
    </xf>
    <xf numFmtId="165" fontId="3" fillId="5" borderId="0" xfId="0" applyNumberFormat="1" applyFont="1" applyFill="1" applyBorder="1" applyProtection="1"/>
    <xf numFmtId="165" fontId="3" fillId="5" borderId="0" xfId="0" applyNumberFormat="1" applyFont="1" applyFill="1" applyProtection="1"/>
    <xf numFmtId="165" fontId="10" fillId="0" borderId="25" xfId="0" applyNumberFormat="1" applyFont="1" applyFill="1" applyBorder="1" applyProtection="1">
      <protection locked="0"/>
    </xf>
    <xf numFmtId="165" fontId="10" fillId="0" borderId="22" xfId="0" applyNumberFormat="1" applyFont="1" applyFill="1" applyBorder="1" applyProtection="1">
      <protection locked="0"/>
    </xf>
    <xf numFmtId="165" fontId="10" fillId="0" borderId="23" xfId="0" applyNumberFormat="1" applyFont="1" applyFill="1" applyBorder="1" applyProtection="1">
      <protection locked="0"/>
    </xf>
    <xf numFmtId="9" fontId="10" fillId="0" borderId="23" xfId="0" applyNumberFormat="1" applyFont="1" applyFill="1" applyBorder="1" applyProtection="1">
      <protection locked="0"/>
    </xf>
    <xf numFmtId="0" fontId="18" fillId="5" borderId="10" xfId="1" applyFont="1" applyFill="1" applyBorder="1" applyAlignment="1" applyProtection="1">
      <alignment horizontal="left"/>
    </xf>
    <xf numFmtId="0" fontId="16" fillId="5" borderId="22" xfId="0" applyFont="1" applyFill="1" applyBorder="1" applyProtection="1"/>
    <xf numFmtId="0" fontId="16" fillId="5" borderId="23" xfId="0" applyFont="1" applyFill="1" applyBorder="1" applyProtection="1"/>
    <xf numFmtId="0" fontId="16" fillId="5" borderId="5" xfId="0" applyFont="1" applyFill="1" applyBorder="1" applyProtection="1"/>
    <xf numFmtId="0" fontId="0" fillId="5" borderId="17" xfId="0" applyFill="1" applyBorder="1" applyProtection="1"/>
    <xf numFmtId="49" fontId="0" fillId="5" borderId="0" xfId="0" applyNumberFormat="1" applyFill="1" applyAlignment="1" applyProtection="1">
      <alignment horizontal="right"/>
    </xf>
    <xf numFmtId="0" fontId="16" fillId="5" borderId="21" xfId="0" applyFont="1" applyFill="1" applyBorder="1" applyProtection="1"/>
    <xf numFmtId="0" fontId="16" fillId="5" borderId="10" xfId="0" applyFont="1" applyFill="1" applyBorder="1" applyProtection="1"/>
    <xf numFmtId="0" fontId="10" fillId="5" borderId="0" xfId="0" applyFont="1" applyFill="1" applyProtection="1"/>
    <xf numFmtId="0" fontId="10" fillId="5" borderId="0" xfId="0" applyFont="1" applyFill="1" applyAlignment="1" applyProtection="1">
      <alignment horizontal="right"/>
    </xf>
    <xf numFmtId="0" fontId="0" fillId="5" borderId="21" xfId="0" applyFill="1" applyBorder="1" applyProtection="1"/>
    <xf numFmtId="9" fontId="0" fillId="5" borderId="25" xfId="0" applyNumberFormat="1" applyFill="1" applyBorder="1" applyProtection="1"/>
    <xf numFmtId="9" fontId="0" fillId="5" borderId="22" xfId="0" applyNumberFormat="1" applyFill="1" applyBorder="1" applyProtection="1"/>
    <xf numFmtId="9" fontId="0" fillId="5" borderId="23" xfId="0" applyNumberFormat="1" applyFill="1" applyBorder="1" applyProtection="1"/>
    <xf numFmtId="0" fontId="4" fillId="5" borderId="0" xfId="0" applyFont="1" applyFill="1" applyAlignment="1" applyProtection="1">
      <alignment horizontal="right"/>
    </xf>
    <xf numFmtId="0" fontId="0" fillId="5" borderId="0" xfId="0" applyFill="1" applyAlignment="1" applyProtection="1">
      <alignment horizontal="right"/>
    </xf>
    <xf numFmtId="0" fontId="1" fillId="5" borderId="22" xfId="1" applyFill="1" applyBorder="1" applyAlignment="1" applyProtection="1"/>
    <xf numFmtId="165" fontId="15" fillId="7" borderId="5" xfId="0" applyNumberFormat="1" applyFont="1" applyFill="1" applyBorder="1" applyProtection="1"/>
    <xf numFmtId="0" fontId="15" fillId="7" borderId="0" xfId="0" applyFont="1" applyFill="1" applyAlignment="1" applyProtection="1">
      <alignment horizontal="center"/>
    </xf>
    <xf numFmtId="165" fontId="15" fillId="7" borderId="28" xfId="0" applyNumberFormat="1" applyFont="1" applyFill="1" applyBorder="1" applyProtection="1"/>
    <xf numFmtId="165" fontId="15" fillId="7" borderId="29" xfId="0" applyNumberFormat="1" applyFont="1" applyFill="1" applyBorder="1" applyProtection="1"/>
    <xf numFmtId="165" fontId="15" fillId="7" borderId="26" xfId="0" applyNumberFormat="1" applyFont="1" applyFill="1" applyBorder="1" applyProtection="1"/>
    <xf numFmtId="165" fontId="15" fillId="7" borderId="27" xfId="0" applyNumberFormat="1" applyFont="1" applyFill="1" applyBorder="1" applyProtection="1"/>
    <xf numFmtId="0" fontId="15" fillId="7" borderId="10" xfId="0" applyFont="1" applyFill="1" applyBorder="1" applyAlignment="1" applyProtection="1">
      <alignment horizontal="center"/>
    </xf>
    <xf numFmtId="164" fontId="15" fillId="7" borderId="19" xfId="0" applyNumberFormat="1" applyFont="1" applyFill="1" applyBorder="1" applyProtection="1"/>
    <xf numFmtId="165" fontId="15" fillId="7" borderId="20" xfId="0" applyNumberFormat="1" applyFont="1" applyFill="1" applyBorder="1" applyProtection="1"/>
    <xf numFmtId="164" fontId="15" fillId="7" borderId="20" xfId="0" applyNumberFormat="1" applyFont="1" applyFill="1" applyBorder="1" applyProtection="1"/>
    <xf numFmtId="164" fontId="15" fillId="7" borderId="23" xfId="0" applyNumberFormat="1" applyFont="1" applyFill="1" applyBorder="1" applyProtection="1"/>
    <xf numFmtId="164" fontId="15" fillId="7" borderId="24" xfId="0" applyNumberFormat="1" applyFont="1" applyFill="1" applyBorder="1" applyProtection="1"/>
    <xf numFmtId="164" fontId="15" fillId="7" borderId="10" xfId="0" applyNumberFormat="1" applyFont="1" applyFill="1" applyBorder="1" applyProtection="1"/>
    <xf numFmtId="0" fontId="19" fillId="5" borderId="22" xfId="1" applyFont="1" applyFill="1" applyBorder="1" applyAlignment="1" applyProtection="1"/>
    <xf numFmtId="165" fontId="0" fillId="0" borderId="25" xfId="0" applyNumberFormat="1" applyFill="1" applyBorder="1" applyProtection="1">
      <protection locked="0"/>
    </xf>
    <xf numFmtId="165" fontId="0" fillId="0" borderId="22" xfId="0" applyNumberFormat="1" applyFill="1" applyBorder="1" applyProtection="1">
      <protection locked="0"/>
    </xf>
    <xf numFmtId="165" fontId="0" fillId="0" borderId="0" xfId="0" applyNumberFormat="1" applyFill="1" applyProtection="1">
      <protection locked="0"/>
    </xf>
    <xf numFmtId="165" fontId="0" fillId="0" borderId="23" xfId="0" applyNumberFormat="1" applyFill="1" applyBorder="1" applyProtection="1">
      <protection locked="0"/>
    </xf>
    <xf numFmtId="165" fontId="0" fillId="0" borderId="21" xfId="0" applyNumberFormat="1" applyFill="1" applyBorder="1" applyProtection="1">
      <protection locked="0"/>
    </xf>
    <xf numFmtId="165" fontId="0" fillId="0" borderId="24" xfId="0" applyNumberFormat="1" applyFill="1" applyBorder="1" applyProtection="1">
      <protection locked="0"/>
    </xf>
    <xf numFmtId="165" fontId="0" fillId="0" borderId="5" xfId="0" applyNumberFormat="1" applyFill="1" applyBorder="1" applyProtection="1">
      <protection locked="0"/>
    </xf>
    <xf numFmtId="0" fontId="18" fillId="0" borderId="0" xfId="1" applyFont="1" applyBorder="1" applyProtection="1"/>
    <xf numFmtId="0" fontId="18" fillId="0" borderId="22" xfId="1" applyFont="1" applyBorder="1" applyProtection="1"/>
    <xf numFmtId="0" fontId="18" fillId="0" borderId="0" xfId="1" applyFont="1" applyBorder="1" applyAlignment="1" applyProtection="1">
      <alignment horizontal="center"/>
    </xf>
    <xf numFmtId="0" fontId="10" fillId="5" borderId="21" xfId="0" applyFont="1" applyFill="1" applyBorder="1" applyProtection="1"/>
    <xf numFmtId="0" fontId="10" fillId="5" borderId="22" xfId="0" applyFont="1" applyFill="1" applyBorder="1" applyProtection="1"/>
    <xf numFmtId="0" fontId="17" fillId="5" borderId="21" xfId="2" applyFont="1" applyFill="1" applyBorder="1" applyProtection="1"/>
    <xf numFmtId="0" fontId="17" fillId="5" borderId="22" xfId="2" applyFont="1" applyFill="1" applyBorder="1" applyProtection="1"/>
    <xf numFmtId="0" fontId="18" fillId="5" borderId="0" xfId="1" applyFont="1" applyFill="1" applyBorder="1" applyAlignment="1" applyProtection="1">
      <alignment horizontal="center"/>
    </xf>
    <xf numFmtId="164" fontId="15" fillId="6" borderId="30" xfId="0" applyNumberFormat="1" applyFont="1" applyFill="1" applyBorder="1" applyProtection="1"/>
    <xf numFmtId="164" fontId="15" fillId="6" borderId="0" xfId="0" applyNumberFormat="1" applyFont="1" applyFill="1" applyProtection="1"/>
    <xf numFmtId="0" fontId="0" fillId="0" borderId="35" xfId="0" applyBorder="1" applyProtection="1"/>
    <xf numFmtId="0" fontId="0" fillId="0" borderId="0" xfId="0" applyBorder="1"/>
    <xf numFmtId="0" fontId="0" fillId="0" borderId="36" xfId="0" applyBorder="1" applyProtection="1"/>
    <xf numFmtId="0" fontId="10" fillId="5" borderId="10" xfId="0" applyFont="1" applyFill="1" applyBorder="1" applyProtection="1"/>
    <xf numFmtId="0" fontId="15" fillId="5" borderId="0" xfId="0" applyFont="1" applyFill="1" applyProtection="1"/>
    <xf numFmtId="0" fontId="10" fillId="5" borderId="25" xfId="0" applyFont="1" applyFill="1" applyBorder="1" applyProtection="1"/>
    <xf numFmtId="0" fontId="10" fillId="5" borderId="5" xfId="0" applyFont="1" applyFill="1" applyBorder="1" applyProtection="1"/>
    <xf numFmtId="0" fontId="10" fillId="5" borderId="23" xfId="0" applyFont="1" applyFill="1" applyBorder="1" applyProtection="1"/>
    <xf numFmtId="0" fontId="4" fillId="5" borderId="0" xfId="0" applyFont="1" applyFill="1" applyProtection="1"/>
    <xf numFmtId="49" fontId="15" fillId="5" borderId="0" xfId="0" applyNumberFormat="1" applyFont="1" applyFill="1" applyAlignment="1" applyProtection="1">
      <alignment horizontal="right"/>
    </xf>
    <xf numFmtId="0" fontId="16" fillId="5" borderId="24" xfId="0" applyFont="1" applyFill="1" applyBorder="1" applyProtection="1"/>
    <xf numFmtId="0" fontId="0" fillId="5" borderId="24" xfId="0" applyFill="1" applyBorder="1" applyProtection="1"/>
    <xf numFmtId="0" fontId="10" fillId="5" borderId="0" xfId="0" applyFont="1" applyFill="1" applyBorder="1" applyProtection="1"/>
    <xf numFmtId="165" fontId="0" fillId="8" borderId="0" xfId="0" applyNumberFormat="1" applyFill="1" applyProtection="1">
      <protection locked="0"/>
    </xf>
    <xf numFmtId="165" fontId="0" fillId="8" borderId="24" xfId="0" applyNumberFormat="1" applyFill="1" applyBorder="1" applyProtection="1">
      <protection locked="0"/>
    </xf>
    <xf numFmtId="165" fontId="0" fillId="8" borderId="21" xfId="0" applyNumberFormat="1" applyFill="1" applyBorder="1" applyProtection="1">
      <protection locked="0"/>
    </xf>
    <xf numFmtId="165" fontId="0" fillId="8" borderId="10" xfId="0" applyNumberFormat="1" applyFill="1" applyBorder="1" applyProtection="1">
      <protection locked="0"/>
    </xf>
    <xf numFmtId="9" fontId="0" fillId="8" borderId="0" xfId="0" applyNumberFormat="1" applyFill="1" applyAlignment="1" applyProtection="1">
      <alignment horizontal="center"/>
      <protection locked="0"/>
    </xf>
    <xf numFmtId="9" fontId="0" fillId="8" borderId="10" xfId="0" applyNumberFormat="1" applyFill="1" applyBorder="1" applyAlignment="1" applyProtection="1">
      <alignment horizontal="center"/>
      <protection locked="0"/>
    </xf>
    <xf numFmtId="165" fontId="0" fillId="8" borderId="25" xfId="0" applyNumberFormat="1" applyFill="1" applyBorder="1" applyProtection="1">
      <protection locked="0"/>
    </xf>
    <xf numFmtId="165" fontId="0" fillId="8" borderId="22" xfId="0" applyNumberFormat="1" applyFill="1" applyBorder="1" applyProtection="1">
      <protection locked="0"/>
    </xf>
    <xf numFmtId="165" fontId="0" fillId="8" borderId="23" xfId="0" applyNumberFormat="1" applyFill="1" applyBorder="1" applyProtection="1">
      <protection locked="0"/>
    </xf>
    <xf numFmtId="9" fontId="0" fillId="8" borderId="23" xfId="0" applyNumberFormat="1" applyFill="1" applyBorder="1" applyProtection="1">
      <protection locked="0"/>
    </xf>
    <xf numFmtId="165" fontId="0" fillId="0" borderId="10" xfId="0" applyNumberFormat="1" applyFill="1" applyBorder="1" applyProtection="1">
      <protection locked="0"/>
    </xf>
    <xf numFmtId="9" fontId="0" fillId="0" borderId="0" xfId="0" applyNumberFormat="1" applyFill="1" applyAlignment="1" applyProtection="1">
      <alignment horizontal="center"/>
      <protection locked="0"/>
    </xf>
    <xf numFmtId="9" fontId="0" fillId="0" borderId="10" xfId="0" applyNumberFormat="1" applyFill="1" applyBorder="1" applyAlignment="1" applyProtection="1">
      <alignment horizontal="center"/>
      <protection locked="0"/>
    </xf>
    <xf numFmtId="9" fontId="0" fillId="0" borderId="23" xfId="0" applyNumberFormat="1" applyFill="1" applyBorder="1" applyProtection="1">
      <protection locked="0"/>
    </xf>
    <xf numFmtId="165" fontId="0" fillId="0" borderId="0" xfId="0" applyNumberFormat="1" applyFill="1" applyBorder="1" applyProtection="1">
      <protection locked="0"/>
    </xf>
    <xf numFmtId="0" fontId="3" fillId="5" borderId="0" xfId="0" applyFont="1" applyFill="1" applyBorder="1" applyAlignment="1" applyProtection="1">
      <alignment horizontal="center"/>
    </xf>
    <xf numFmtId="0" fontId="2" fillId="5" borderId="0" xfId="2" applyFill="1" applyBorder="1" applyAlignment="1" applyProtection="1"/>
    <xf numFmtId="0" fontId="0" fillId="5" borderId="33" xfId="0" applyFill="1" applyBorder="1" applyProtection="1"/>
    <xf numFmtId="0" fontId="0" fillId="5" borderId="31" xfId="0" applyFill="1" applyBorder="1" applyProtection="1"/>
    <xf numFmtId="0" fontId="0" fillId="5" borderId="32" xfId="0" applyFill="1" applyBorder="1" applyProtection="1"/>
    <xf numFmtId="0" fontId="10" fillId="0" borderId="4" xfId="0" applyFont="1" applyFill="1" applyBorder="1" applyProtection="1"/>
    <xf numFmtId="0" fontId="18" fillId="0" borderId="5" xfId="1" applyFont="1" applyFill="1" applyBorder="1" applyProtection="1"/>
    <xf numFmtId="0" fontId="10" fillId="0" borderId="5" xfId="0" applyFont="1" applyFill="1" applyBorder="1" applyProtection="1"/>
    <xf numFmtId="0" fontId="10" fillId="0" borderId="6" xfId="0" applyFont="1" applyFill="1" applyBorder="1" applyProtection="1"/>
    <xf numFmtId="0" fontId="10" fillId="0" borderId="7" xfId="0" applyFont="1" applyFill="1" applyBorder="1" applyProtection="1"/>
    <xf numFmtId="0" fontId="10" fillId="0" borderId="0" xfId="0" applyFont="1" applyFill="1" applyBorder="1" applyProtection="1"/>
    <xf numFmtId="0" fontId="10" fillId="0" borderId="21" xfId="0" applyFont="1" applyFill="1" applyBorder="1" applyProtection="1"/>
    <xf numFmtId="165" fontId="15" fillId="0" borderId="30" xfId="0" applyNumberFormat="1" applyFont="1" applyFill="1" applyBorder="1" applyProtection="1"/>
    <xf numFmtId="165" fontId="15" fillId="0" borderId="0" xfId="0" applyNumberFormat="1" applyFont="1" applyFill="1" applyBorder="1" applyProtection="1"/>
    <xf numFmtId="0" fontId="10" fillId="0" borderId="8" xfId="0" applyFont="1" applyFill="1" applyBorder="1" applyProtection="1"/>
    <xf numFmtId="0" fontId="10" fillId="0" borderId="22" xfId="0" applyFont="1" applyFill="1" applyBorder="1" applyProtection="1"/>
    <xf numFmtId="165" fontId="15" fillId="0" borderId="29" xfId="0" applyNumberFormat="1" applyFont="1" applyFill="1" applyBorder="1" applyProtection="1"/>
    <xf numFmtId="165" fontId="15" fillId="0" borderId="27" xfId="0" applyNumberFormat="1" applyFont="1" applyFill="1" applyBorder="1" applyProtection="1"/>
    <xf numFmtId="165" fontId="15" fillId="0" borderId="26" xfId="0" applyNumberFormat="1" applyFont="1" applyFill="1" applyBorder="1" applyProtection="1"/>
    <xf numFmtId="0" fontId="18" fillId="0" borderId="0" xfId="1" applyFont="1" applyFill="1" applyBorder="1" applyProtection="1"/>
    <xf numFmtId="0" fontId="10" fillId="0" borderId="23" xfId="0" applyFont="1" applyFill="1" applyBorder="1" applyProtection="1"/>
    <xf numFmtId="165" fontId="15" fillId="0" borderId="20" xfId="0" applyNumberFormat="1" applyFont="1" applyFill="1" applyBorder="1" applyProtection="1"/>
    <xf numFmtId="0" fontId="14" fillId="0" borderId="10" xfId="2" applyFont="1" applyFill="1" applyBorder="1" applyProtection="1"/>
    <xf numFmtId="0" fontId="10" fillId="0" borderId="10" xfId="0" applyFont="1" applyFill="1" applyBorder="1" applyProtection="1"/>
    <xf numFmtId="0" fontId="14" fillId="0" borderId="0" xfId="2" applyFont="1" applyFill="1" applyBorder="1" applyProtection="1"/>
    <xf numFmtId="0" fontId="10" fillId="0" borderId="9" xfId="0" applyFont="1" applyFill="1" applyBorder="1" applyProtection="1"/>
    <xf numFmtId="0" fontId="10" fillId="0" borderId="11" xfId="0" applyFont="1" applyFill="1" applyBorder="1" applyProtection="1"/>
    <xf numFmtId="0" fontId="18" fillId="5" borderId="0" xfId="1" applyFont="1" applyFill="1" applyBorder="1" applyProtection="1"/>
    <xf numFmtId="0" fontId="15" fillId="5" borderId="0" xfId="0" applyFont="1" applyFill="1" applyBorder="1" applyAlignment="1" applyProtection="1">
      <alignment horizontal="center"/>
    </xf>
    <xf numFmtId="0" fontId="17" fillId="5" borderId="10" xfId="2" applyFont="1" applyFill="1" applyBorder="1" applyProtection="1"/>
    <xf numFmtId="0" fontId="15" fillId="0" borderId="10" xfId="0" applyFont="1" applyFill="1" applyBorder="1" applyAlignment="1" applyProtection="1">
      <alignment horizontal="center"/>
      <protection locked="0"/>
    </xf>
    <xf numFmtId="0" fontId="18" fillId="5" borderId="25" xfId="2" applyFont="1" applyFill="1" applyBorder="1" applyProtection="1"/>
    <xf numFmtId="9" fontId="10" fillId="5" borderId="25" xfId="0" applyNumberFormat="1" applyFont="1" applyFill="1" applyBorder="1" applyProtection="1">
      <protection locked="0"/>
    </xf>
    <xf numFmtId="9" fontId="0" fillId="5" borderId="25" xfId="0" applyNumberFormat="1" applyFill="1" applyBorder="1" applyProtection="1">
      <protection locked="0"/>
    </xf>
    <xf numFmtId="0" fontId="0" fillId="8" borderId="0" xfId="0" applyFill="1" applyProtection="1"/>
    <xf numFmtId="0" fontId="16" fillId="8" borderId="0" xfId="0" applyFont="1" applyFill="1" applyProtection="1"/>
    <xf numFmtId="0" fontId="15" fillId="0" borderId="0" xfId="0" applyFont="1" applyFill="1" applyProtection="1"/>
    <xf numFmtId="0" fontId="0" fillId="0" borderId="0" xfId="0" applyFill="1" applyBorder="1" applyProtection="1"/>
    <xf numFmtId="0" fontId="11" fillId="0" borderId="0" xfId="0" applyFont="1" applyFill="1" applyAlignment="1" applyProtection="1">
      <alignment vertical="top" wrapText="1"/>
    </xf>
    <xf numFmtId="0" fontId="13" fillId="0" borderId="0" xfId="0" applyFont="1" applyFill="1" applyProtection="1"/>
    <xf numFmtId="0" fontId="12" fillId="0" borderId="0" xfId="0" applyFont="1" applyFill="1" applyProtection="1"/>
    <xf numFmtId="0" fontId="11" fillId="0" borderId="0" xfId="0" applyFont="1" applyFill="1" applyProtection="1"/>
    <xf numFmtId="0" fontId="0" fillId="0" borderId="14" xfId="0" applyFill="1" applyBorder="1" applyProtection="1"/>
    <xf numFmtId="0" fontId="0" fillId="0" borderId="3" xfId="0" applyFill="1" applyBorder="1" applyProtection="1">
      <protection locked="0"/>
    </xf>
    <xf numFmtId="0" fontId="16" fillId="0" borderId="0" xfId="0" applyFont="1" applyFill="1" applyProtection="1"/>
    <xf numFmtId="0" fontId="10" fillId="0" borderId="0" xfId="0" applyFont="1" applyFill="1" applyProtection="1"/>
    <xf numFmtId="0" fontId="24" fillId="0" borderId="0" xfId="0" applyFont="1" applyFill="1" applyAlignment="1" applyProtection="1"/>
    <xf numFmtId="0" fontId="25" fillId="0" borderId="0" xfId="0" applyFont="1" applyFill="1" applyProtection="1"/>
    <xf numFmtId="0" fontId="26" fillId="0" borderId="0" xfId="0" applyFont="1" applyFill="1" applyAlignment="1" applyProtection="1"/>
    <xf numFmtId="0" fontId="27" fillId="0" borderId="0" xfId="3" applyFont="1" applyFill="1" applyAlignment="1" applyProtection="1"/>
    <xf numFmtId="0" fontId="10" fillId="0" borderId="0" xfId="0" applyFont="1" applyFill="1"/>
    <xf numFmtId="0" fontId="15" fillId="0" borderId="0" xfId="0" applyFont="1" applyFill="1" applyAlignment="1" applyProtection="1">
      <alignment horizontal="right"/>
    </xf>
    <xf numFmtId="0" fontId="28" fillId="0" borderId="0" xfId="0" applyFont="1" applyFill="1" applyProtection="1"/>
    <xf numFmtId="0" fontId="10" fillId="0" borderId="3" xfId="0" applyFont="1" applyFill="1" applyBorder="1" applyProtection="1">
      <protection locked="0"/>
    </xf>
    <xf numFmtId="0" fontId="20" fillId="0" borderId="0" xfId="0" applyFont="1" applyFill="1" applyAlignment="1" applyProtection="1"/>
    <xf numFmtId="0" fontId="11" fillId="8" borderId="0" xfId="0" applyFont="1" applyFill="1" applyAlignment="1" applyProtection="1">
      <alignment vertical="top" wrapText="1"/>
    </xf>
    <xf numFmtId="0" fontId="13" fillId="8" borderId="0" xfId="0" applyFont="1" applyFill="1" applyProtection="1"/>
    <xf numFmtId="0" fontId="11" fillId="8" borderId="0" xfId="0" applyFont="1" applyFill="1" applyProtection="1"/>
    <xf numFmtId="0" fontId="12" fillId="8" borderId="0" xfId="0" applyFont="1" applyFill="1" applyProtection="1"/>
    <xf numFmtId="0" fontId="10" fillId="8" borderId="0" xfId="0" applyFont="1" applyFill="1" applyProtection="1"/>
    <xf numFmtId="0" fontId="15" fillId="8" borderId="0" xfId="0" applyFont="1" applyFill="1" applyProtection="1"/>
    <xf numFmtId="0" fontId="15" fillId="8" borderId="0" xfId="0" applyFont="1" applyFill="1" applyAlignment="1" applyProtection="1">
      <alignment horizontal="right"/>
    </xf>
    <xf numFmtId="0" fontId="10" fillId="8" borderId="3" xfId="0" applyFont="1" applyFill="1" applyBorder="1" applyProtection="1">
      <protection locked="0"/>
    </xf>
    <xf numFmtId="0" fontId="20" fillId="8" borderId="0" xfId="0" applyFont="1" applyFill="1" applyAlignment="1" applyProtection="1"/>
    <xf numFmtId="0" fontId="21" fillId="8" borderId="0" xfId="0" applyFont="1" applyFill="1" applyProtection="1"/>
    <xf numFmtId="0" fontId="24" fillId="8" borderId="0" xfId="0" applyFont="1" applyFill="1" applyAlignment="1" applyProtection="1"/>
    <xf numFmtId="0" fontId="26" fillId="8" borderId="0" xfId="0" applyFont="1" applyFill="1" applyAlignment="1" applyProtection="1"/>
    <xf numFmtId="0" fontId="27" fillId="8" borderId="0" xfId="3" applyFont="1" applyFill="1" applyAlignment="1" applyProtection="1"/>
    <xf numFmtId="0" fontId="28" fillId="8" borderId="0" xfId="0" applyFont="1" applyFill="1" applyProtection="1"/>
    <xf numFmtId="0" fontId="28" fillId="8" borderId="0" xfId="0" applyFont="1" applyFill="1" applyAlignment="1" applyProtection="1">
      <alignment horizontal="center"/>
    </xf>
    <xf numFmtId="0" fontId="6" fillId="0" borderId="0" xfId="0" applyFont="1" applyFill="1" applyAlignment="1" applyProtection="1">
      <alignment horizontal="left" vertical="top" wrapText="1"/>
    </xf>
    <xf numFmtId="0" fontId="0" fillId="5" borderId="4" xfId="0" applyFill="1" applyBorder="1" applyAlignment="1" applyProtection="1">
      <alignment horizontal="left" vertical="top" wrapText="1"/>
    </xf>
    <xf numFmtId="0" fontId="0" fillId="5" borderId="5" xfId="0" applyFill="1" applyBorder="1" applyAlignment="1" applyProtection="1">
      <alignment horizontal="left" vertical="top" wrapText="1"/>
    </xf>
    <xf numFmtId="0" fontId="0" fillId="5" borderId="6" xfId="0" applyFill="1" applyBorder="1" applyAlignment="1" applyProtection="1">
      <alignment horizontal="left" vertical="top" wrapText="1"/>
    </xf>
    <xf numFmtId="0" fontId="0" fillId="5" borderId="7" xfId="0" applyFill="1" applyBorder="1" applyAlignment="1" applyProtection="1">
      <alignment horizontal="left" vertical="top" wrapText="1"/>
    </xf>
    <xf numFmtId="0" fontId="0" fillId="5" borderId="0" xfId="0" applyFill="1" applyBorder="1" applyAlignment="1" applyProtection="1">
      <alignment horizontal="left" vertical="top" wrapText="1"/>
    </xf>
    <xf numFmtId="0" fontId="0" fillId="5" borderId="8" xfId="0" applyFill="1" applyBorder="1" applyAlignment="1" applyProtection="1">
      <alignment horizontal="left" vertical="top" wrapText="1"/>
    </xf>
    <xf numFmtId="0" fontId="0" fillId="5" borderId="9" xfId="0" applyFill="1" applyBorder="1" applyAlignment="1" applyProtection="1">
      <alignment horizontal="left" vertical="top" wrapText="1"/>
    </xf>
    <xf numFmtId="0" fontId="0" fillId="5" borderId="10" xfId="0" applyFill="1" applyBorder="1" applyAlignment="1" applyProtection="1">
      <alignment horizontal="left" vertical="top" wrapText="1"/>
    </xf>
    <xf numFmtId="0" fontId="0" fillId="5" borderId="11" xfId="0" applyFill="1" applyBorder="1" applyAlignment="1" applyProtection="1">
      <alignment horizontal="left" vertical="top" wrapText="1"/>
    </xf>
    <xf numFmtId="0" fontId="0" fillId="0" borderId="3" xfId="0" applyNumberFormat="1" applyFill="1" applyBorder="1" applyAlignment="1" applyProtection="1">
      <alignment horizontal="left" vertical="top" wrapText="1"/>
      <protection locked="0"/>
    </xf>
    <xf numFmtId="0" fontId="0" fillId="0" borderId="22" xfId="0" applyFill="1" applyBorder="1" applyAlignment="1" applyProtection="1">
      <alignment horizontal="left"/>
      <protection locked="0"/>
    </xf>
    <xf numFmtId="0" fontId="17" fillId="5" borderId="25" xfId="2" applyFont="1" applyFill="1" applyBorder="1" applyAlignment="1" applyProtection="1">
      <alignment horizontal="left"/>
    </xf>
    <xf numFmtId="0" fontId="18" fillId="5" borderId="0" xfId="1" applyFont="1" applyFill="1" applyBorder="1" applyAlignment="1" applyProtection="1">
      <alignment horizontal="left"/>
    </xf>
    <xf numFmtId="0" fontId="0" fillId="0" borderId="10" xfId="0" applyFill="1" applyBorder="1" applyAlignment="1" applyProtection="1">
      <alignment horizontal="left"/>
      <protection locked="0"/>
    </xf>
    <xf numFmtId="164" fontId="0" fillId="0" borderId="0" xfId="0" applyNumberFormat="1" applyBorder="1" applyAlignment="1" applyProtection="1">
      <alignment horizontal="left"/>
    </xf>
    <xf numFmtId="0" fontId="14" fillId="5" borderId="0" xfId="2" applyFont="1" applyFill="1" applyBorder="1" applyAlignment="1" applyProtection="1">
      <alignment horizontal="left"/>
    </xf>
    <xf numFmtId="164" fontId="0" fillId="0" borderId="22" xfId="0" applyNumberFormat="1" applyBorder="1" applyAlignment="1" applyProtection="1">
      <alignment horizontal="left"/>
    </xf>
    <xf numFmtId="0" fontId="15" fillId="0" borderId="21" xfId="2" applyFont="1" applyFill="1" applyBorder="1" applyAlignment="1" applyProtection="1">
      <alignment horizontal="left"/>
      <protection locked="0"/>
    </xf>
    <xf numFmtId="0" fontId="19" fillId="5" borderId="22" xfId="1" applyFont="1" applyFill="1" applyBorder="1" applyAlignment="1" applyProtection="1">
      <alignment horizontal="left"/>
    </xf>
    <xf numFmtId="0" fontId="19" fillId="5" borderId="24" xfId="1" applyFont="1" applyFill="1" applyBorder="1" applyAlignment="1" applyProtection="1">
      <alignment horizontal="left"/>
    </xf>
    <xf numFmtId="0" fontId="18" fillId="5" borderId="10" xfId="1" applyFont="1" applyFill="1" applyBorder="1" applyAlignment="1" applyProtection="1">
      <alignment horizontal="left"/>
    </xf>
    <xf numFmtId="0" fontId="17" fillId="5" borderId="21" xfId="2" applyFont="1" applyFill="1" applyBorder="1" applyAlignment="1" applyProtection="1">
      <alignment horizontal="left"/>
    </xf>
    <xf numFmtId="0" fontId="17" fillId="5" borderId="22" xfId="2" applyFont="1" applyFill="1" applyBorder="1" applyAlignment="1" applyProtection="1">
      <alignment horizontal="left"/>
    </xf>
    <xf numFmtId="0" fontId="17" fillId="5" borderId="0" xfId="2" applyFont="1" applyFill="1" applyBorder="1" applyAlignment="1" applyProtection="1">
      <alignment horizontal="left"/>
    </xf>
    <xf numFmtId="0" fontId="10" fillId="0" borderId="22" xfId="0" applyFont="1" applyFill="1" applyBorder="1" applyAlignment="1" applyProtection="1">
      <alignment horizontal="left"/>
      <protection locked="0"/>
    </xf>
    <xf numFmtId="0" fontId="10" fillId="0" borderId="10" xfId="0" applyFont="1" applyFill="1" applyBorder="1" applyAlignment="1" applyProtection="1">
      <alignment horizontal="left"/>
      <protection locked="0"/>
    </xf>
    <xf numFmtId="0" fontId="14" fillId="5" borderId="21" xfId="2" applyFont="1" applyFill="1" applyBorder="1" applyAlignment="1" applyProtection="1">
      <alignment horizontal="right"/>
    </xf>
    <xf numFmtId="0" fontId="10" fillId="0" borderId="21" xfId="0" applyFont="1" applyFill="1" applyBorder="1" applyAlignment="1" applyProtection="1">
      <alignment horizontal="left"/>
      <protection locked="0"/>
    </xf>
    <xf numFmtId="0" fontId="17" fillId="5" borderId="5" xfId="2" applyFont="1" applyFill="1" applyBorder="1" applyAlignment="1" applyProtection="1">
      <alignment horizontal="left"/>
    </xf>
    <xf numFmtId="0" fontId="14" fillId="5" borderId="10" xfId="2" applyFont="1" applyFill="1" applyBorder="1" applyAlignment="1" applyProtection="1">
      <alignment horizontal="left"/>
    </xf>
    <xf numFmtId="0" fontId="15" fillId="7" borderId="5" xfId="0" applyNumberFormat="1" applyFont="1" applyFill="1" applyBorder="1" applyAlignment="1" applyProtection="1">
      <alignment horizontal="left"/>
    </xf>
    <xf numFmtId="0" fontId="15" fillId="7" borderId="27" xfId="0" applyFont="1" applyFill="1" applyBorder="1" applyAlignment="1" applyProtection="1">
      <alignment horizontal="left"/>
    </xf>
    <xf numFmtId="0" fontId="15" fillId="7" borderId="29" xfId="0" applyFont="1" applyFill="1" applyBorder="1" applyAlignment="1" applyProtection="1">
      <alignment horizontal="left"/>
    </xf>
    <xf numFmtId="0" fontId="15" fillId="7" borderId="10" xfId="0" applyFont="1" applyFill="1" applyBorder="1" applyAlignment="1" applyProtection="1">
      <alignment horizontal="left"/>
    </xf>
    <xf numFmtId="0" fontId="0" fillId="0" borderId="0" xfId="0" applyFill="1" applyAlignment="1" applyProtection="1">
      <alignment horizontal="left"/>
      <protection locked="0"/>
    </xf>
    <xf numFmtId="0" fontId="19" fillId="5" borderId="25" xfId="1" applyFont="1" applyFill="1" applyBorder="1" applyAlignment="1" applyProtection="1">
      <alignment horizontal="left"/>
    </xf>
    <xf numFmtId="0" fontId="10" fillId="8" borderId="21" xfId="2" applyNumberFormat="1" applyFont="1" applyFill="1" applyBorder="1" applyAlignment="1" applyProtection="1">
      <alignment horizontal="left"/>
      <protection locked="0"/>
    </xf>
    <xf numFmtId="0" fontId="0" fillId="8" borderId="22" xfId="0" applyFill="1" applyBorder="1" applyAlignment="1" applyProtection="1">
      <alignment horizontal="left"/>
      <protection locked="0"/>
    </xf>
    <xf numFmtId="0" fontId="0" fillId="8" borderId="10" xfId="0" applyFill="1" applyBorder="1" applyAlignment="1" applyProtection="1">
      <alignment horizontal="left"/>
      <protection locked="0"/>
    </xf>
    <xf numFmtId="0" fontId="18" fillId="5" borderId="25" xfId="1" applyFont="1" applyFill="1" applyBorder="1" applyAlignment="1" applyProtection="1">
      <alignment horizontal="left"/>
    </xf>
    <xf numFmtId="0" fontId="15" fillId="7" borderId="22" xfId="0" applyFont="1" applyFill="1" applyBorder="1" applyAlignment="1" applyProtection="1">
      <alignment horizontal="left"/>
    </xf>
    <xf numFmtId="0" fontId="15" fillId="7" borderId="21" xfId="0" applyFont="1" applyFill="1" applyBorder="1" applyAlignment="1" applyProtection="1">
      <alignment horizontal="left"/>
    </xf>
    <xf numFmtId="0" fontId="10" fillId="0" borderId="21" xfId="2" applyNumberFormat="1" applyFont="1" applyFill="1" applyBorder="1" applyAlignment="1" applyProtection="1">
      <alignment horizontal="left"/>
      <protection locked="0"/>
    </xf>
    <xf numFmtId="0" fontId="18" fillId="5" borderId="22" xfId="1" applyFont="1" applyFill="1" applyBorder="1" applyAlignment="1" applyProtection="1">
      <alignment horizontal="left"/>
    </xf>
    <xf numFmtId="0" fontId="0" fillId="0" borderId="24" xfId="0" applyFill="1" applyBorder="1" applyAlignment="1" applyProtection="1">
      <alignment horizontal="left"/>
      <protection locked="0"/>
    </xf>
    <xf numFmtId="0" fontId="6" fillId="8" borderId="0" xfId="0" applyFont="1" applyFill="1" applyAlignment="1" applyProtection="1">
      <alignment horizontal="left" vertical="top" wrapText="1"/>
    </xf>
    <xf numFmtId="0" fontId="28" fillId="8" borderId="0" xfId="0" applyFont="1" applyFill="1" applyAlignment="1" applyProtection="1"/>
    <xf numFmtId="0" fontId="10" fillId="0" borderId="22" xfId="0" applyFont="1" applyFill="1" applyBorder="1" applyAlignment="1" applyProtection="1">
      <alignment horizontal="left"/>
    </xf>
    <xf numFmtId="0" fontId="10" fillId="0" borderId="21" xfId="0" applyFont="1" applyFill="1" applyBorder="1" applyAlignment="1" applyProtection="1">
      <alignment horizontal="left"/>
    </xf>
    <xf numFmtId="0" fontId="18" fillId="0" borderId="0" xfId="1" applyFont="1" applyFill="1" applyBorder="1" applyAlignment="1" applyProtection="1">
      <alignment horizontal="center"/>
    </xf>
    <xf numFmtId="0" fontId="22" fillId="0" borderId="0" xfId="0" applyFont="1" applyFill="1" applyBorder="1" applyAlignment="1" applyProtection="1">
      <alignment horizontal="left"/>
    </xf>
    <xf numFmtId="165" fontId="22" fillId="0" borderId="0" xfId="0" applyNumberFormat="1" applyFont="1" applyFill="1" applyBorder="1" applyAlignment="1" applyProtection="1">
      <alignment horizontal="right"/>
    </xf>
    <xf numFmtId="0" fontId="14" fillId="5" borderId="0" xfId="2" applyFont="1" applyFill="1" applyBorder="1" applyAlignment="1" applyProtection="1">
      <alignment horizontal="right"/>
    </xf>
    <xf numFmtId="0" fontId="10" fillId="0" borderId="0" xfId="0" applyFont="1" applyFill="1" applyAlignment="1" applyProtection="1">
      <alignment horizontal="center"/>
      <protection locked="0"/>
    </xf>
    <xf numFmtId="0" fontId="10" fillId="0" borderId="0" xfId="0" applyFont="1" applyFill="1" applyBorder="1" applyAlignment="1" applyProtection="1">
      <alignment horizontal="center"/>
      <protection locked="0"/>
    </xf>
    <xf numFmtId="165" fontId="15" fillId="0" borderId="19" xfId="0" applyNumberFormat="1" applyFont="1" applyFill="1" applyBorder="1" applyAlignment="1" applyProtection="1">
      <alignment horizontal="center"/>
    </xf>
    <xf numFmtId="0" fontId="0" fillId="0" borderId="4" xfId="0" applyNumberFormat="1" applyFill="1" applyBorder="1" applyAlignment="1" applyProtection="1">
      <alignment horizontal="left" vertical="top" wrapText="1"/>
      <protection locked="0"/>
    </xf>
    <xf numFmtId="0" fontId="0" fillId="0" borderId="5" xfId="0" applyNumberFormat="1" applyFill="1" applyBorder="1" applyAlignment="1" applyProtection="1">
      <alignment horizontal="left" vertical="top" wrapText="1"/>
      <protection locked="0"/>
    </xf>
    <xf numFmtId="0" fontId="0" fillId="0" borderId="6" xfId="0" applyNumberFormat="1" applyFill="1" applyBorder="1" applyAlignment="1" applyProtection="1">
      <alignment horizontal="left" vertical="top" wrapText="1"/>
      <protection locked="0"/>
    </xf>
    <xf numFmtId="0" fontId="0" fillId="0" borderId="7"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8" xfId="0" applyNumberFormat="1" applyFill="1" applyBorder="1" applyAlignment="1" applyProtection="1">
      <alignment horizontal="left" vertical="top" wrapText="1"/>
      <protection locked="0"/>
    </xf>
    <xf numFmtId="0" fontId="0" fillId="0" borderId="9"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11" xfId="0" applyNumberFormat="1" applyFill="1" applyBorder="1" applyAlignment="1" applyProtection="1">
      <alignment horizontal="left" vertical="top" wrapText="1"/>
      <protection locked="0"/>
    </xf>
    <xf numFmtId="0" fontId="14" fillId="5" borderId="0" xfId="2" applyFont="1" applyFill="1" applyBorder="1" applyAlignment="1" applyProtection="1">
      <alignment horizontal="center"/>
    </xf>
    <xf numFmtId="0" fontId="10" fillId="0" borderId="23" xfId="0" applyFont="1" applyFill="1" applyBorder="1" applyAlignment="1" applyProtection="1">
      <alignment horizontal="left"/>
      <protection locked="0"/>
    </xf>
  </cellXfs>
  <cellStyles count="6">
    <cellStyle name="Followed Hyperlink" xfId="4" builtinId="9" hidden="1"/>
    <cellStyle name="Heading 1" xfId="5" builtinId="16"/>
    <cellStyle name="Heading 2" xfId="1" builtinId="17"/>
    <cellStyle name="Heading 3" xfId="2" builtinId="18"/>
    <cellStyle name="Hyperlink" xfId="3"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3</xdr:col>
      <xdr:colOff>243840</xdr:colOff>
      <xdr:row>4</xdr:row>
      <xdr:rowOff>17272</xdr:rowOff>
    </xdr:to>
    <xdr:pic>
      <xdr:nvPicPr>
        <xdr:cNvPr id="7"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381000"/>
          <a:ext cx="1082040" cy="6522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3</xdr:col>
      <xdr:colOff>243840</xdr:colOff>
      <xdr:row>4</xdr:row>
      <xdr:rowOff>17272</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381000"/>
          <a:ext cx="1082040" cy="6554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3</xdr:col>
      <xdr:colOff>243840</xdr:colOff>
      <xdr:row>4</xdr:row>
      <xdr:rowOff>17272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381000"/>
          <a:ext cx="1082040" cy="65544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3</xdr:col>
      <xdr:colOff>243840</xdr:colOff>
      <xdr:row>4</xdr:row>
      <xdr:rowOff>4572</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381000"/>
          <a:ext cx="1082040" cy="6522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3</xdr:col>
      <xdr:colOff>243840</xdr:colOff>
      <xdr:row>4</xdr:row>
      <xdr:rowOff>7747</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571500"/>
          <a:ext cx="1082040" cy="65544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25398</xdr:colOff>
      <xdr:row>0</xdr:row>
      <xdr:rowOff>152401</xdr:rowOff>
    </xdr:from>
    <xdr:to>
      <xdr:col>3</xdr:col>
      <xdr:colOff>0</xdr:colOff>
      <xdr:row>4</xdr:row>
      <xdr:rowOff>34486</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48" y="152401"/>
          <a:ext cx="1001185" cy="6864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8"/>
  <sheetViews>
    <sheetView showGridLines="0" tabSelected="1" topLeftCell="A22" zoomScale="75" zoomScaleNormal="75" zoomScalePageLayoutView="125" workbookViewId="0">
      <selection activeCell="I7" sqref="I7"/>
    </sheetView>
  </sheetViews>
  <sheetFormatPr defaultColWidth="11" defaultRowHeight="15.75" x14ac:dyDescent="0.25"/>
  <cols>
    <col min="1" max="1" width="3.625" customWidth="1"/>
    <col min="2" max="2" width="3.875" customWidth="1"/>
    <col min="5" max="5" width="16" customWidth="1"/>
    <col min="6" max="6" width="11.5" customWidth="1"/>
    <col min="7" max="7" width="6.5" customWidth="1"/>
    <col min="8" max="8" width="3.375" customWidth="1"/>
    <col min="9" max="9" width="15.875" customWidth="1"/>
    <col min="10" max="10" width="3.375" customWidth="1"/>
    <col min="11" max="11" width="15.875" customWidth="1"/>
    <col min="12" max="12" width="3.375" customWidth="1"/>
    <col min="13" max="13" width="15.875" customWidth="1"/>
    <col min="14" max="14" width="3.375" customWidth="1"/>
    <col min="15" max="15" width="6.75" customWidth="1"/>
    <col min="16" max="16" width="40.25" customWidth="1"/>
    <col min="17" max="18" width="3.625" customWidth="1"/>
    <col min="20" max="35" width="0" hidden="1" customWidth="1"/>
  </cols>
  <sheetData>
    <row r="1" spans="1:33" ht="15" customHeight="1" x14ac:dyDescent="0.6">
      <c r="A1" s="183"/>
      <c r="B1" s="183"/>
      <c r="C1" s="184"/>
      <c r="D1" s="184"/>
      <c r="E1" s="184"/>
      <c r="F1" s="184"/>
      <c r="G1" s="184"/>
      <c r="H1" s="184"/>
      <c r="I1" s="184"/>
      <c r="J1" s="184"/>
      <c r="K1" s="184"/>
      <c r="L1" s="184"/>
      <c r="M1" s="185"/>
      <c r="N1" s="183"/>
      <c r="O1" s="183"/>
      <c r="P1" s="183"/>
      <c r="Q1" s="183"/>
      <c r="R1" s="183"/>
      <c r="S1" s="9"/>
      <c r="T1" s="1"/>
    </row>
    <row r="2" spans="1:33" ht="15" customHeight="1" x14ac:dyDescent="0.6">
      <c r="A2" s="183"/>
      <c r="B2" s="183"/>
      <c r="C2" s="184"/>
      <c r="D2" s="184"/>
      <c r="E2" s="184"/>
      <c r="F2" s="184"/>
      <c r="G2" s="184"/>
      <c r="H2" s="184"/>
      <c r="I2" s="184"/>
      <c r="J2" s="184"/>
      <c r="K2" s="184"/>
      <c r="L2" s="184"/>
      <c r="M2" s="184"/>
      <c r="N2" s="183"/>
      <c r="O2" s="183"/>
      <c r="P2" s="183"/>
      <c r="Q2" s="183"/>
      <c r="R2" s="183"/>
      <c r="S2" s="9"/>
      <c r="T2" s="1"/>
    </row>
    <row r="3" spans="1:33" ht="15" customHeight="1" x14ac:dyDescent="0.45">
      <c r="A3" s="183"/>
      <c r="B3" s="183"/>
      <c r="C3" s="186"/>
      <c r="D3" s="187"/>
      <c r="E3" s="186"/>
      <c r="F3" s="186"/>
      <c r="G3" s="186"/>
      <c r="H3" s="186"/>
      <c r="I3" s="186"/>
      <c r="J3" s="186"/>
      <c r="K3" s="183"/>
      <c r="L3" s="183"/>
      <c r="M3" s="183"/>
      <c r="N3" s="183"/>
      <c r="O3" s="183"/>
      <c r="P3" s="183"/>
      <c r="Q3" s="183"/>
      <c r="R3" s="183"/>
      <c r="S3" s="9"/>
      <c r="T3" s="1"/>
    </row>
    <row r="4" spans="1:33" ht="35.25" x14ac:dyDescent="0.5">
      <c r="A4" s="183"/>
      <c r="B4" s="183"/>
      <c r="C4" s="183"/>
      <c r="D4" s="183"/>
      <c r="E4" s="190" t="s">
        <v>259</v>
      </c>
      <c r="F4" s="183"/>
      <c r="G4" s="183"/>
      <c r="H4" s="183"/>
      <c r="I4" s="183"/>
      <c r="J4" s="183"/>
      <c r="K4" s="183"/>
      <c r="L4" s="183"/>
      <c r="M4" s="183"/>
      <c r="N4" s="183"/>
      <c r="O4" s="183"/>
      <c r="P4" s="188"/>
      <c r="Q4" s="183"/>
      <c r="R4" s="183"/>
      <c r="S4" s="9"/>
      <c r="T4" s="1"/>
      <c r="U4" t="s">
        <v>37</v>
      </c>
      <c r="Y4" t="s">
        <v>43</v>
      </c>
      <c r="AE4">
        <v>1</v>
      </c>
      <c r="AF4" t="s">
        <v>37</v>
      </c>
      <c r="AG4" t="s">
        <v>44</v>
      </c>
    </row>
    <row r="5" spans="1:33" x14ac:dyDescent="0.25">
      <c r="A5" s="183"/>
      <c r="B5" s="183"/>
      <c r="C5" s="183"/>
      <c r="D5" s="183"/>
      <c r="E5" s="183"/>
      <c r="F5" s="183"/>
      <c r="G5" s="183"/>
      <c r="H5" s="183"/>
      <c r="I5" s="183"/>
      <c r="J5" s="183"/>
      <c r="K5" s="183"/>
      <c r="L5" s="183"/>
      <c r="M5" s="183"/>
      <c r="N5" s="183"/>
      <c r="O5" s="183"/>
      <c r="P5" s="174" t="s">
        <v>59</v>
      </c>
      <c r="Q5" s="183"/>
      <c r="R5" s="183"/>
      <c r="S5" s="9"/>
      <c r="T5" s="1"/>
    </row>
    <row r="6" spans="1:33" x14ac:dyDescent="0.25">
      <c r="A6" s="30"/>
      <c r="B6" s="30"/>
      <c r="C6" s="30"/>
      <c r="D6" s="30"/>
      <c r="E6" s="30"/>
      <c r="F6" s="70"/>
      <c r="G6" s="70"/>
      <c r="H6" s="30"/>
      <c r="I6" s="30"/>
      <c r="J6" s="30"/>
      <c r="K6" s="30"/>
      <c r="L6" s="30"/>
      <c r="M6" s="30"/>
      <c r="N6" s="47"/>
      <c r="O6" s="189" t="s">
        <v>58</v>
      </c>
      <c r="P6" s="181" t="s">
        <v>54</v>
      </c>
      <c r="Q6" s="9"/>
      <c r="R6" s="9"/>
      <c r="S6" s="8"/>
      <c r="U6" t="s">
        <v>38</v>
      </c>
      <c r="X6" t="s">
        <v>42</v>
      </c>
      <c r="Y6" t="s">
        <v>37</v>
      </c>
      <c r="AE6">
        <v>2</v>
      </c>
      <c r="AF6" t="s">
        <v>38</v>
      </c>
      <c r="AG6" t="s">
        <v>45</v>
      </c>
    </row>
    <row r="7" spans="1:33" x14ac:dyDescent="0.25">
      <c r="A7" s="67"/>
      <c r="B7" s="230" t="s">
        <v>0</v>
      </c>
      <c r="C7" s="230"/>
      <c r="D7" s="236"/>
      <c r="E7" s="236"/>
      <c r="F7" s="235" t="s">
        <v>2</v>
      </c>
      <c r="G7" s="235"/>
      <c r="H7" s="30"/>
      <c r="I7" s="43"/>
      <c r="J7" s="30"/>
      <c r="K7" s="44" t="str">
        <f>IF(I7="","",I7-1)</f>
        <v/>
      </c>
      <c r="L7" s="30"/>
      <c r="M7" s="80" t="str">
        <f>IF(I7="","",I7-2)</f>
        <v/>
      </c>
      <c r="N7" s="47"/>
      <c r="O7" s="183"/>
      <c r="P7" s="182"/>
      <c r="Q7" s="182"/>
      <c r="R7" s="182"/>
      <c r="S7" s="8"/>
      <c r="U7" t="s">
        <v>39</v>
      </c>
      <c r="AC7" t="s">
        <v>44</v>
      </c>
      <c r="AE7">
        <v>3</v>
      </c>
      <c r="AF7" t="s">
        <v>39</v>
      </c>
      <c r="AG7" t="s">
        <v>46</v>
      </c>
    </row>
    <row r="8" spans="1:33" x14ac:dyDescent="0.25">
      <c r="A8" s="67"/>
      <c r="B8" s="231" t="s">
        <v>1</v>
      </c>
      <c r="C8" s="231"/>
      <c r="D8" s="233"/>
      <c r="E8" s="233"/>
      <c r="F8" s="70"/>
      <c r="G8" s="71"/>
      <c r="H8" s="30"/>
      <c r="I8" s="30"/>
      <c r="J8" s="30"/>
      <c r="K8" s="30"/>
      <c r="L8" s="30"/>
      <c r="M8" s="45"/>
      <c r="N8" s="47"/>
      <c r="O8" s="174" t="str">
        <f>P6</f>
        <v>INSTRUCTIONS</v>
      </c>
      <c r="P8" s="182"/>
      <c r="Q8" s="182"/>
      <c r="R8" s="182"/>
      <c r="S8" s="8"/>
      <c r="U8" t="s">
        <v>40</v>
      </c>
      <c r="Y8" t="str">
        <f>IF(Y6="carrot",AC7,"")</f>
        <v/>
      </c>
      <c r="AE8">
        <v>4</v>
      </c>
      <c r="AF8" t="s">
        <v>40</v>
      </c>
      <c r="AG8" t="s">
        <v>47</v>
      </c>
    </row>
    <row r="9" spans="1:33" x14ac:dyDescent="0.25">
      <c r="A9" s="67"/>
      <c r="B9" s="232" t="s">
        <v>250</v>
      </c>
      <c r="C9" s="232"/>
      <c r="D9" s="233"/>
      <c r="E9" s="233"/>
      <c r="F9" s="235" t="s">
        <v>3</v>
      </c>
      <c r="G9" s="235"/>
      <c r="H9" s="30"/>
      <c r="I9" s="226"/>
      <c r="J9" s="226"/>
      <c r="K9" s="226"/>
      <c r="L9" s="226"/>
      <c r="M9" s="226"/>
      <c r="N9" s="30"/>
      <c r="O9" s="209" t="str">
        <f>VLOOKUP(P6,HELP!B4:C41,2,FALSE)</f>
        <v xml:space="preserve">The Disability Income Calculator is designed to assist you in determining the appropriate level of Disability Income Insurance cover for business owners based on financial information from Tax Returns, Profit &amp; Loss Statements, PAYG Summary Statements and Group Certificates etc. Please follow the instructions below:
1. Complete all WHITE fields as required. Refer to the HELP search menu as required to complete each field.
2. Where there is more than one trading entity in the business structure complete an additional entity worksheet by clicking on the GREEN tabs at the bottom of the worksheet.  Complete the additional entity worksheets for any additional entities that make up the business structure based on the financials for each additional entity. When information has been entered for all entities the summary at the bottom of the Main Entity worksheet will provide an indicative maximum monthly benefit amount (based on the income from all business entities).
3. The calculator may also be used for an Applicant who is an EMPLOYEE ONLY and has NO ownership interest in the business, directly or otherwise. Just enter the Applicants details in the Main Entity worksheet and enter actual yearly salary &amp; wage figures etc as per the Applicants Personal Income Tax Returns etc under 'Plus Salary/Wages/Fringe Benefit etc from 3rd Party Employers'. 
4. If you are unsure about how to complete the DI Calculator please contact your Underwriter.
Please note, the DI Calculator does NOT allow for 100% Super Contributions.
</v>
      </c>
      <c r="P9" s="210"/>
      <c r="Q9" s="210"/>
      <c r="R9" s="211"/>
      <c r="S9" s="8"/>
      <c r="U9" t="s">
        <v>41</v>
      </c>
      <c r="AE9">
        <v>5</v>
      </c>
      <c r="AF9" t="s">
        <v>41</v>
      </c>
      <c r="AG9" t="s">
        <v>48</v>
      </c>
    </row>
    <row r="10" spans="1:33" x14ac:dyDescent="0.25">
      <c r="A10" s="67"/>
      <c r="B10" s="45"/>
      <c r="C10" s="45"/>
      <c r="D10" s="30"/>
      <c r="E10" s="30"/>
      <c r="F10" s="70"/>
      <c r="G10" s="70"/>
      <c r="H10" s="30"/>
      <c r="I10" s="30"/>
      <c r="J10" s="30"/>
      <c r="K10" s="30"/>
      <c r="L10" s="30"/>
      <c r="M10" s="30"/>
      <c r="N10" s="30"/>
      <c r="O10" s="212"/>
      <c r="P10" s="213"/>
      <c r="Q10" s="213"/>
      <c r="R10" s="214"/>
      <c r="S10" s="8"/>
      <c r="Y10" t="str">
        <f>VLOOKUP(Y6,AF4:AG9,2,FALSE)</f>
        <v>Fred smith</v>
      </c>
    </row>
    <row r="11" spans="1:33" x14ac:dyDescent="0.25">
      <c r="A11" s="46" t="s">
        <v>14</v>
      </c>
      <c r="B11" s="103" t="s">
        <v>4</v>
      </c>
      <c r="C11" s="103"/>
      <c r="D11" s="103"/>
      <c r="E11" s="103"/>
      <c r="F11" s="72"/>
      <c r="G11" s="72"/>
      <c r="H11" s="72"/>
      <c r="I11" s="35"/>
      <c r="J11" s="30"/>
      <c r="K11" s="35"/>
      <c r="L11" s="30"/>
      <c r="M11" s="38"/>
      <c r="N11" s="30"/>
      <c r="O11" s="212"/>
      <c r="P11" s="213"/>
      <c r="Q11" s="213"/>
      <c r="R11" s="214"/>
      <c r="S11" s="8"/>
    </row>
    <row r="12" spans="1:33" x14ac:dyDescent="0.25">
      <c r="A12" s="46" t="s">
        <v>15</v>
      </c>
      <c r="B12" s="113" t="s">
        <v>5</v>
      </c>
      <c r="C12" s="70"/>
      <c r="D12" s="113"/>
      <c r="E12" s="70"/>
      <c r="F12" s="52"/>
      <c r="G12" s="52"/>
      <c r="H12" s="52"/>
      <c r="I12" s="36"/>
      <c r="J12" s="30"/>
      <c r="K12" s="36"/>
      <c r="L12" s="30"/>
      <c r="M12" s="39"/>
      <c r="N12" s="30"/>
      <c r="O12" s="212"/>
      <c r="P12" s="213"/>
      <c r="Q12" s="213"/>
      <c r="R12" s="214"/>
      <c r="S12" s="8"/>
    </row>
    <row r="13" spans="1:33" x14ac:dyDescent="0.25">
      <c r="A13" s="46" t="s">
        <v>16</v>
      </c>
      <c r="B13" s="114" t="s">
        <v>6</v>
      </c>
      <c r="C13" s="115"/>
      <c r="D13" s="115"/>
      <c r="E13" s="116"/>
      <c r="F13" s="50"/>
      <c r="G13" s="30"/>
      <c r="H13" s="50"/>
      <c r="I13" s="40">
        <f>SUM(I11-I12)</f>
        <v>0</v>
      </c>
      <c r="J13" s="30"/>
      <c r="K13" s="40">
        <f>SUM(K11-K12)</f>
        <v>0</v>
      </c>
      <c r="L13" s="30"/>
      <c r="M13" s="40">
        <f>SUM(M11-M12)</f>
        <v>0</v>
      </c>
      <c r="N13" s="30"/>
      <c r="O13" s="212"/>
      <c r="P13" s="213"/>
      <c r="Q13" s="213"/>
      <c r="R13" s="214"/>
      <c r="S13" s="8"/>
    </row>
    <row r="14" spans="1:33" x14ac:dyDescent="0.25">
      <c r="A14" s="46"/>
      <c r="B14" s="117"/>
      <c r="C14" s="70"/>
      <c r="D14" s="70"/>
      <c r="E14" s="117"/>
      <c r="F14" s="30"/>
      <c r="G14" s="45"/>
      <c r="H14" s="30"/>
      <c r="I14" s="30"/>
      <c r="J14" s="30"/>
      <c r="K14" s="30"/>
      <c r="L14" s="30"/>
      <c r="M14" s="30"/>
      <c r="N14" s="30"/>
      <c r="O14" s="212"/>
      <c r="P14" s="213"/>
      <c r="Q14" s="213"/>
      <c r="R14" s="214"/>
      <c r="S14" s="8"/>
    </row>
    <row r="15" spans="1:33" x14ac:dyDescent="0.25">
      <c r="A15" s="46"/>
      <c r="B15" s="238" t="s">
        <v>7</v>
      </c>
      <c r="C15" s="238"/>
      <c r="D15" s="238"/>
      <c r="E15" s="238"/>
      <c r="F15" s="52"/>
      <c r="G15" s="30"/>
      <c r="H15" s="30"/>
      <c r="I15" s="37"/>
      <c r="J15" s="30"/>
      <c r="K15" s="41"/>
      <c r="L15" s="30"/>
      <c r="M15" s="37"/>
      <c r="N15" s="30"/>
      <c r="O15" s="212"/>
      <c r="P15" s="213"/>
      <c r="Q15" s="213"/>
      <c r="R15" s="214"/>
      <c r="S15" s="8"/>
    </row>
    <row r="16" spans="1:33" x14ac:dyDescent="0.25">
      <c r="A16" s="46"/>
      <c r="B16" s="220" t="s">
        <v>8</v>
      </c>
      <c r="C16" s="220"/>
      <c r="D16" s="220"/>
      <c r="E16" s="220"/>
      <c r="F16" s="50"/>
      <c r="G16" s="50"/>
      <c r="H16" s="50"/>
      <c r="I16" s="79">
        <f>SUM(I13*I15)</f>
        <v>0</v>
      </c>
      <c r="J16" s="30"/>
      <c r="K16" s="42">
        <f>SUM(K13*K15)</f>
        <v>0</v>
      </c>
      <c r="L16" s="30"/>
      <c r="M16" s="79">
        <f>SUM(M13*M15)</f>
        <v>0</v>
      </c>
      <c r="N16" s="30"/>
      <c r="O16" s="212"/>
      <c r="P16" s="213"/>
      <c r="Q16" s="213"/>
      <c r="R16" s="214"/>
      <c r="S16" s="8"/>
    </row>
    <row r="17" spans="1:19" x14ac:dyDescent="0.25">
      <c r="A17" s="46"/>
      <c r="B17" s="30"/>
      <c r="C17" s="30"/>
      <c r="D17" s="30"/>
      <c r="E17" s="30"/>
      <c r="F17" s="30"/>
      <c r="G17" s="30"/>
      <c r="H17" s="30"/>
      <c r="I17" s="54"/>
      <c r="J17" s="30"/>
      <c r="K17" s="54"/>
      <c r="L17" s="30"/>
      <c r="M17" s="54"/>
      <c r="N17" s="30"/>
      <c r="O17" s="212"/>
      <c r="P17" s="213"/>
      <c r="Q17" s="213"/>
      <c r="R17" s="214"/>
      <c r="S17" s="8"/>
    </row>
    <row r="18" spans="1:19" ht="17.25" x14ac:dyDescent="0.3">
      <c r="A18" s="46"/>
      <c r="B18" s="62" t="s">
        <v>195</v>
      </c>
      <c r="C18" s="49"/>
      <c r="D18" s="49"/>
      <c r="E18" s="49"/>
      <c r="F18" s="49"/>
      <c r="G18" s="52"/>
      <c r="H18" s="30"/>
      <c r="I18" s="30"/>
      <c r="J18" s="30"/>
      <c r="K18" s="52"/>
      <c r="L18" s="30"/>
      <c r="M18" s="52"/>
      <c r="N18" s="30"/>
      <c r="O18" s="212"/>
      <c r="P18" s="213"/>
      <c r="Q18" s="213"/>
      <c r="R18" s="214"/>
      <c r="S18" s="8"/>
    </row>
    <row r="19" spans="1:19" x14ac:dyDescent="0.25">
      <c r="A19" s="46" t="s">
        <v>17</v>
      </c>
      <c r="B19" s="115" t="s">
        <v>60</v>
      </c>
      <c r="C19" s="115"/>
      <c r="D19" s="48"/>
      <c r="E19" s="48"/>
      <c r="F19" s="48"/>
      <c r="G19" s="170"/>
      <c r="H19" s="50"/>
      <c r="I19" s="58"/>
      <c r="J19" s="30"/>
      <c r="K19" s="58"/>
      <c r="L19" s="30"/>
      <c r="M19" s="58"/>
      <c r="N19" s="30"/>
      <c r="O19" s="212"/>
      <c r="P19" s="213"/>
      <c r="Q19" s="213"/>
      <c r="R19" s="214"/>
      <c r="S19" s="8"/>
    </row>
    <row r="20" spans="1:19" x14ac:dyDescent="0.25">
      <c r="A20" s="46" t="s">
        <v>18</v>
      </c>
      <c r="B20" s="104" t="s">
        <v>9</v>
      </c>
      <c r="C20" s="104"/>
      <c r="D20" s="63"/>
      <c r="E20" s="63"/>
      <c r="F20" s="63"/>
      <c r="G20" s="30"/>
      <c r="H20" s="51"/>
      <c r="I20" s="35"/>
      <c r="J20" s="30"/>
      <c r="K20" s="35"/>
      <c r="L20" s="30"/>
      <c r="M20" s="35"/>
      <c r="N20" s="30"/>
      <c r="O20" s="212"/>
      <c r="P20" s="213"/>
      <c r="Q20" s="213"/>
      <c r="R20" s="214"/>
      <c r="S20" s="8"/>
    </row>
    <row r="21" spans="1:19" x14ac:dyDescent="0.25">
      <c r="A21" s="46" t="s">
        <v>19</v>
      </c>
      <c r="B21" s="104" t="s">
        <v>12</v>
      </c>
      <c r="C21" s="104"/>
      <c r="D21" s="63"/>
      <c r="E21" s="63"/>
      <c r="F21" s="63"/>
      <c r="G21" s="61"/>
      <c r="H21" s="30"/>
      <c r="I21" s="60"/>
      <c r="J21" s="30"/>
      <c r="K21" s="60"/>
      <c r="L21" s="30"/>
      <c r="M21" s="59"/>
      <c r="N21" s="30"/>
      <c r="O21" s="212"/>
      <c r="P21" s="213"/>
      <c r="Q21" s="213"/>
      <c r="R21" s="214"/>
      <c r="S21" s="8"/>
    </row>
    <row r="22" spans="1:19" x14ac:dyDescent="0.25">
      <c r="A22" s="46" t="s">
        <v>20</v>
      </c>
      <c r="B22" s="70" t="s">
        <v>13</v>
      </c>
      <c r="C22" s="70"/>
      <c r="D22" s="64"/>
      <c r="E22" s="47"/>
      <c r="F22" s="47"/>
      <c r="G22" s="45"/>
      <c r="H22" s="51"/>
      <c r="I22" s="60"/>
      <c r="J22" s="30"/>
      <c r="K22" s="59"/>
      <c r="L22" s="30"/>
      <c r="M22" s="59"/>
      <c r="N22" s="30"/>
      <c r="O22" s="212"/>
      <c r="P22" s="213"/>
      <c r="Q22" s="213"/>
      <c r="R22" s="214"/>
      <c r="S22" s="8"/>
    </row>
    <row r="23" spans="1:19" x14ac:dyDescent="0.25">
      <c r="A23" s="46" t="s">
        <v>21</v>
      </c>
      <c r="B23" s="233"/>
      <c r="C23" s="233"/>
      <c r="D23" s="233"/>
      <c r="E23" s="233"/>
      <c r="F23" s="233"/>
      <c r="G23" s="233"/>
      <c r="H23" s="51"/>
      <c r="I23" s="60"/>
      <c r="J23" s="30"/>
      <c r="K23" s="59"/>
      <c r="L23" s="30"/>
      <c r="M23" s="59"/>
      <c r="N23" s="30"/>
      <c r="O23" s="212"/>
      <c r="P23" s="213"/>
      <c r="Q23" s="213"/>
      <c r="R23" s="214"/>
      <c r="S23" s="8"/>
    </row>
    <row r="24" spans="1:19" x14ac:dyDescent="0.25">
      <c r="A24" s="46" t="s">
        <v>22</v>
      </c>
      <c r="B24" s="234"/>
      <c r="C24" s="234"/>
      <c r="D24" s="234"/>
      <c r="E24" s="234"/>
      <c r="F24" s="234"/>
      <c r="G24" s="234"/>
      <c r="H24" s="30"/>
      <c r="I24" s="36"/>
      <c r="J24" s="30"/>
      <c r="K24" s="36"/>
      <c r="L24" s="30"/>
      <c r="M24" s="39"/>
      <c r="N24" s="30"/>
      <c r="O24" s="212"/>
      <c r="P24" s="213"/>
      <c r="Q24" s="213"/>
      <c r="R24" s="214"/>
      <c r="S24" s="8"/>
    </row>
    <row r="25" spans="1:19" x14ac:dyDescent="0.25">
      <c r="A25" s="46"/>
      <c r="B25" s="237" t="s">
        <v>202</v>
      </c>
      <c r="C25" s="237"/>
      <c r="D25" s="237"/>
      <c r="E25" s="65"/>
      <c r="F25" s="47"/>
      <c r="G25" s="50"/>
      <c r="H25" s="50"/>
      <c r="I25" s="40">
        <f>SUM(I19:I24)</f>
        <v>0</v>
      </c>
      <c r="J25" s="30"/>
      <c r="K25" s="42">
        <f>SUM(K19:K24)</f>
        <v>0</v>
      </c>
      <c r="L25" s="30"/>
      <c r="M25" s="40">
        <f>SUM(M19:M24)</f>
        <v>0</v>
      </c>
      <c r="N25" s="30"/>
      <c r="O25" s="212"/>
      <c r="P25" s="213"/>
      <c r="Q25" s="213"/>
      <c r="R25" s="214"/>
      <c r="S25" s="8"/>
    </row>
    <row r="26" spans="1:19" ht="17.25" x14ac:dyDescent="0.3">
      <c r="A26" s="46"/>
      <c r="B26" s="228" t="str">
        <f>"Total Business Add Backs ("&amp;D8&amp;"'s share thereof)"</f>
        <v>Total Business Add Backs ('s share thereof)</v>
      </c>
      <c r="C26" s="228"/>
      <c r="D26" s="228"/>
      <c r="E26" s="228"/>
      <c r="F26" s="228"/>
      <c r="G26" s="53"/>
      <c r="H26" s="53"/>
      <c r="I26" s="40">
        <f>I25*I15</f>
        <v>0</v>
      </c>
      <c r="J26" s="30"/>
      <c r="K26" s="40">
        <f>K25*K15</f>
        <v>0</v>
      </c>
      <c r="L26" s="30"/>
      <c r="M26" s="40">
        <f>M25*M15</f>
        <v>0</v>
      </c>
      <c r="N26" s="30"/>
      <c r="O26" s="212"/>
      <c r="P26" s="213"/>
      <c r="Q26" s="213"/>
      <c r="R26" s="214"/>
      <c r="S26" s="8"/>
    </row>
    <row r="27" spans="1:19" x14ac:dyDescent="0.25">
      <c r="A27" s="46"/>
      <c r="B27" s="55"/>
      <c r="C27" s="55"/>
      <c r="D27" s="55"/>
      <c r="E27" s="53"/>
      <c r="F27" s="30"/>
      <c r="G27" s="54"/>
      <c r="H27" s="54"/>
      <c r="I27" s="56"/>
      <c r="J27" s="30"/>
      <c r="K27" s="57"/>
      <c r="L27" s="30"/>
      <c r="M27" s="56"/>
      <c r="N27" s="30"/>
      <c r="O27" s="212"/>
      <c r="P27" s="213"/>
      <c r="Q27" s="213"/>
      <c r="R27" s="214"/>
      <c r="S27" s="8"/>
    </row>
    <row r="28" spans="1:19" ht="17.25" x14ac:dyDescent="0.3">
      <c r="A28" s="46"/>
      <c r="B28" s="229" t="str">
        <f>"Plus ("&amp;D8&amp;"'s) Business Add Backs"</f>
        <v>Plus ('s) Business Add Backs</v>
      </c>
      <c r="C28" s="229"/>
      <c r="D28" s="229"/>
      <c r="E28" s="229"/>
      <c r="F28" s="229"/>
      <c r="G28" s="53"/>
      <c r="H28" s="53"/>
      <c r="I28" s="56"/>
      <c r="J28" s="30"/>
      <c r="K28" s="57"/>
      <c r="L28" s="30"/>
      <c r="M28" s="56"/>
      <c r="N28" s="30"/>
      <c r="O28" s="212"/>
      <c r="P28" s="213"/>
      <c r="Q28" s="213"/>
      <c r="R28" s="214"/>
      <c r="S28" s="8"/>
    </row>
    <row r="29" spans="1:19" x14ac:dyDescent="0.25">
      <c r="A29" s="46" t="s">
        <v>164</v>
      </c>
      <c r="B29" s="50" t="s">
        <v>213</v>
      </c>
      <c r="C29" s="50"/>
      <c r="D29" s="50"/>
      <c r="E29" s="50"/>
      <c r="F29" s="50"/>
      <c r="G29" s="73"/>
      <c r="H29" s="50"/>
      <c r="I29" s="93"/>
      <c r="J29" s="30"/>
      <c r="K29" s="93"/>
      <c r="L29" s="30"/>
      <c r="M29" s="93"/>
      <c r="N29" s="30"/>
      <c r="O29" s="212"/>
      <c r="P29" s="213"/>
      <c r="Q29" s="213"/>
      <c r="R29" s="214"/>
      <c r="S29" s="8"/>
    </row>
    <row r="30" spans="1:19" x14ac:dyDescent="0.25">
      <c r="A30" s="46" t="s">
        <v>23</v>
      </c>
      <c r="B30" s="72" t="s">
        <v>212</v>
      </c>
      <c r="C30" s="72"/>
      <c r="D30" s="72"/>
      <c r="E30" s="72"/>
      <c r="F30" s="72"/>
      <c r="G30" s="74"/>
      <c r="H30" s="51"/>
      <c r="I30" s="94"/>
      <c r="J30" s="30"/>
      <c r="K30" s="97"/>
      <c r="L30" s="30"/>
      <c r="M30" s="94"/>
      <c r="N30" s="30"/>
      <c r="O30" s="212"/>
      <c r="P30" s="213"/>
      <c r="Q30" s="213"/>
      <c r="R30" s="214"/>
      <c r="S30" s="8"/>
    </row>
    <row r="31" spans="1:19" x14ac:dyDescent="0.25">
      <c r="A31" s="46" t="s">
        <v>24</v>
      </c>
      <c r="B31" s="51" t="s">
        <v>10</v>
      </c>
      <c r="C31" s="51"/>
      <c r="D31" s="51"/>
      <c r="E31" s="51"/>
      <c r="F31" s="51"/>
      <c r="G31" s="30"/>
      <c r="H31" s="30"/>
      <c r="I31" s="95"/>
      <c r="J31" s="30"/>
      <c r="K31" s="94"/>
      <c r="L31" s="30"/>
      <c r="M31" s="95"/>
      <c r="N31" s="30"/>
      <c r="O31" s="212"/>
      <c r="P31" s="213"/>
      <c r="Q31" s="213"/>
      <c r="R31" s="214"/>
      <c r="S31" s="8"/>
    </row>
    <row r="32" spans="1:19" x14ac:dyDescent="0.25">
      <c r="A32" s="46" t="s">
        <v>25</v>
      </c>
      <c r="B32" s="51" t="s">
        <v>11</v>
      </c>
      <c r="C32" s="51"/>
      <c r="D32" s="51"/>
      <c r="E32" s="51"/>
      <c r="F32" s="51"/>
      <c r="G32" s="75"/>
      <c r="H32" s="51"/>
      <c r="I32" s="96"/>
      <c r="J32" s="30"/>
      <c r="K32" s="95"/>
      <c r="L32" s="30"/>
      <c r="M32" s="94"/>
      <c r="N32" s="30"/>
      <c r="O32" s="212"/>
      <c r="P32" s="213"/>
      <c r="Q32" s="213"/>
      <c r="R32" s="214"/>
      <c r="S32" s="8"/>
    </row>
    <row r="33" spans="1:19" x14ac:dyDescent="0.25">
      <c r="A33" s="46" t="s">
        <v>196</v>
      </c>
      <c r="B33" s="30" t="s">
        <v>163</v>
      </c>
      <c r="C33" s="30"/>
      <c r="D33" s="45"/>
      <c r="E33" s="30"/>
      <c r="F33" s="30"/>
      <c r="G33" s="45"/>
      <c r="H33" s="51"/>
      <c r="I33" s="96"/>
      <c r="J33" s="30"/>
      <c r="K33" s="94"/>
      <c r="L33" s="30"/>
      <c r="M33" s="94"/>
      <c r="N33" s="30"/>
      <c r="O33" s="212"/>
      <c r="P33" s="213"/>
      <c r="Q33" s="213"/>
      <c r="R33" s="214"/>
      <c r="S33" s="8"/>
    </row>
    <row r="34" spans="1:19" x14ac:dyDescent="0.25">
      <c r="A34" s="46" t="s">
        <v>211</v>
      </c>
      <c r="B34" s="219"/>
      <c r="C34" s="219"/>
      <c r="D34" s="219"/>
      <c r="E34" s="219"/>
      <c r="F34" s="219"/>
      <c r="G34" s="219"/>
      <c r="H34" s="51"/>
      <c r="I34" s="96"/>
      <c r="J34" s="30"/>
      <c r="K34" s="94"/>
      <c r="L34" s="30"/>
      <c r="M34" s="94"/>
      <c r="N34" s="30"/>
      <c r="O34" s="212"/>
      <c r="P34" s="213"/>
      <c r="Q34" s="213"/>
      <c r="R34" s="214"/>
      <c r="S34" s="8"/>
    </row>
    <row r="35" spans="1:19" ht="17.25" x14ac:dyDescent="0.3">
      <c r="A35" s="46"/>
      <c r="B35" s="227" t="str">
        <f>"Adjusted Net Income ("&amp;I9&amp;")"</f>
        <v>Adjusted Net Income ()</v>
      </c>
      <c r="C35" s="227"/>
      <c r="D35" s="227"/>
      <c r="E35" s="227"/>
      <c r="F35" s="227"/>
      <c r="G35" s="227"/>
      <c r="H35" s="30"/>
      <c r="I35" s="40">
        <f>SUM(I29:I34)+I26+I16</f>
        <v>0</v>
      </c>
      <c r="J35" s="30"/>
      <c r="K35" s="40">
        <f>SUM(K29:K34)+K26+K16</f>
        <v>0</v>
      </c>
      <c r="L35" s="30"/>
      <c r="M35" s="40">
        <f>SUM(M29:M34)+M26+M16</f>
        <v>0</v>
      </c>
      <c r="N35" s="30"/>
      <c r="O35" s="212"/>
      <c r="P35" s="213"/>
      <c r="Q35" s="213"/>
      <c r="R35" s="214"/>
      <c r="S35" s="8"/>
    </row>
    <row r="36" spans="1:19" x14ac:dyDescent="0.25">
      <c r="A36" s="46"/>
      <c r="B36" s="30"/>
      <c r="C36" s="30"/>
      <c r="D36" s="30"/>
      <c r="E36" s="30"/>
      <c r="F36" s="30"/>
      <c r="G36" s="30"/>
      <c r="H36" s="45"/>
      <c r="I36" s="54"/>
      <c r="J36" s="30"/>
      <c r="K36" s="54"/>
      <c r="L36" s="30"/>
      <c r="M36" s="54"/>
      <c r="N36" s="30"/>
      <c r="O36" s="212"/>
      <c r="P36" s="213"/>
      <c r="Q36" s="213"/>
      <c r="R36" s="214"/>
      <c r="S36" s="8"/>
    </row>
    <row r="37" spans="1:19" ht="17.25" x14ac:dyDescent="0.3">
      <c r="A37" s="46"/>
      <c r="B37" s="221" t="s">
        <v>26</v>
      </c>
      <c r="C37" s="221"/>
      <c r="D37" s="221"/>
      <c r="E37" s="221"/>
      <c r="F37" s="221"/>
      <c r="G37" s="30"/>
      <c r="H37" s="52"/>
      <c r="I37" s="30"/>
      <c r="J37" s="30"/>
      <c r="K37" s="30"/>
      <c r="L37" s="30"/>
      <c r="M37" s="52"/>
      <c r="N37" s="30"/>
      <c r="O37" s="212"/>
      <c r="P37" s="213"/>
      <c r="Q37" s="213"/>
      <c r="R37" s="214"/>
      <c r="S37" s="8"/>
    </row>
    <row r="38" spans="1:19" x14ac:dyDescent="0.25">
      <c r="A38" s="46" t="s">
        <v>27</v>
      </c>
      <c r="B38" s="239" t="str">
        <f>IF('2nd ENTITY'!I9="","",'2nd ENTITY'!I9)</f>
        <v/>
      </c>
      <c r="C38" s="239"/>
      <c r="D38" s="239"/>
      <c r="E38" s="239"/>
      <c r="F38" s="239"/>
      <c r="G38" s="239"/>
      <c r="H38" s="30"/>
      <c r="I38" s="81">
        <f>'2nd ENTITY'!I36</f>
        <v>0</v>
      </c>
      <c r="J38" s="30"/>
      <c r="K38" s="81">
        <f>'2nd ENTITY'!K36</f>
        <v>0</v>
      </c>
      <c r="L38" s="30"/>
      <c r="M38" s="42">
        <f>'2nd ENTITY'!M36</f>
        <v>0</v>
      </c>
      <c r="N38" s="30"/>
      <c r="O38" s="212"/>
      <c r="P38" s="213"/>
      <c r="Q38" s="213"/>
      <c r="R38" s="214"/>
      <c r="S38" s="8"/>
    </row>
    <row r="39" spans="1:19" x14ac:dyDescent="0.25">
      <c r="A39" s="46" t="s">
        <v>28</v>
      </c>
      <c r="B39" s="240" t="str">
        <f>IF('3rd ENTITY'!I9="","",'3rd ENTITY'!I9)</f>
        <v/>
      </c>
      <c r="C39" s="240"/>
      <c r="D39" s="240"/>
      <c r="E39" s="240"/>
      <c r="F39" s="240"/>
      <c r="G39" s="240"/>
      <c r="H39" s="30"/>
      <c r="I39" s="82">
        <f>'3rd ENTITY'!I36</f>
        <v>0</v>
      </c>
      <c r="J39" s="30"/>
      <c r="K39" s="42">
        <f>'3rd ENTITY'!K36</f>
        <v>0</v>
      </c>
      <c r="L39" s="30"/>
      <c r="M39" s="84">
        <f>'3rd ENTITY'!M36</f>
        <v>0</v>
      </c>
      <c r="N39" s="30"/>
      <c r="O39" s="212"/>
      <c r="P39" s="213"/>
      <c r="Q39" s="213"/>
      <c r="R39" s="214"/>
      <c r="S39" s="8"/>
    </row>
    <row r="40" spans="1:19" x14ac:dyDescent="0.25">
      <c r="A40" s="46" t="s">
        <v>29</v>
      </c>
      <c r="B40" s="241" t="str">
        <f>IF('4th ENTITY'!I9="","",'4th ENTITY'!I9)</f>
        <v/>
      </c>
      <c r="C40" s="241"/>
      <c r="D40" s="241"/>
      <c r="E40" s="241"/>
      <c r="F40" s="241"/>
      <c r="G40" s="241"/>
      <c r="H40" s="30"/>
      <c r="I40" s="42">
        <f>'4th ENTITY'!I36</f>
        <v>0</v>
      </c>
      <c r="J40" s="30"/>
      <c r="K40" s="84">
        <f>'4th ENTITY'!K36</f>
        <v>0</v>
      </c>
      <c r="L40" s="30"/>
      <c r="M40" s="84">
        <f>'4th ENTITY'!M36</f>
        <v>0</v>
      </c>
      <c r="N40" s="30"/>
      <c r="O40" s="215"/>
      <c r="P40" s="216"/>
      <c r="Q40" s="216"/>
      <c r="R40" s="217"/>
      <c r="S40" s="8"/>
    </row>
    <row r="41" spans="1:19" x14ac:dyDescent="0.25">
      <c r="A41" s="46" t="s">
        <v>30</v>
      </c>
      <c r="B41" s="242" t="str">
        <f>IF('5th ENTITY'!I9="","",'5th ENTITY'!I9)</f>
        <v/>
      </c>
      <c r="C41" s="242"/>
      <c r="D41" s="242"/>
      <c r="E41" s="242"/>
      <c r="F41" s="242"/>
      <c r="G41" s="242"/>
      <c r="H41" s="52"/>
      <c r="I41" s="83">
        <f>'5th ENTITY'!I36</f>
        <v>0</v>
      </c>
      <c r="J41" s="30"/>
      <c r="K41" s="83">
        <f>'5th ENTITY'!K36</f>
        <v>0</v>
      </c>
      <c r="L41" s="30"/>
      <c r="M41" s="83">
        <f>'5th ENTITY'!M36</f>
        <v>0</v>
      </c>
      <c r="N41" s="30"/>
      <c r="O41" s="9"/>
      <c r="P41" s="9"/>
      <c r="Q41" s="9"/>
      <c r="R41" s="9"/>
      <c r="S41" s="8"/>
    </row>
    <row r="42" spans="1:19" ht="17.25" x14ac:dyDescent="0.3">
      <c r="A42" s="46"/>
      <c r="B42" s="244" t="s">
        <v>36</v>
      </c>
      <c r="C42" s="244"/>
      <c r="D42" s="244"/>
      <c r="E42" s="244"/>
      <c r="F42" s="244"/>
      <c r="G42" s="50"/>
      <c r="H42" s="30"/>
      <c r="I42" s="40">
        <f>SUM(I38:I41)+I35</f>
        <v>0</v>
      </c>
      <c r="J42" s="30"/>
      <c r="K42" s="40">
        <f>SUM(K38:K41)+K35</f>
        <v>0</v>
      </c>
      <c r="L42" s="30"/>
      <c r="M42" s="40">
        <f>SUM(M38:M41)+M35</f>
        <v>0</v>
      </c>
      <c r="N42" s="30"/>
      <c r="O42" s="9"/>
      <c r="P42" s="9"/>
      <c r="Q42" s="9"/>
      <c r="R42" s="9"/>
      <c r="S42" s="8"/>
    </row>
    <row r="43" spans="1:19" x14ac:dyDescent="0.25">
      <c r="A43" s="46"/>
      <c r="B43" s="53"/>
      <c r="C43" s="53"/>
      <c r="D43" s="30"/>
      <c r="E43" s="30"/>
      <c r="F43" s="30"/>
      <c r="G43" s="30"/>
      <c r="H43" s="45"/>
      <c r="I43" s="30"/>
      <c r="J43" s="30"/>
      <c r="K43" s="30"/>
      <c r="L43" s="30"/>
      <c r="M43" s="30"/>
      <c r="N43" s="30"/>
      <c r="O43" s="9"/>
      <c r="P43" s="9"/>
      <c r="Q43" s="9"/>
      <c r="R43" s="9"/>
      <c r="S43" s="8"/>
    </row>
    <row r="44" spans="1:19" ht="17.25" x14ac:dyDescent="0.3">
      <c r="A44" s="46"/>
      <c r="B44" s="229" t="s">
        <v>31</v>
      </c>
      <c r="C44" s="229"/>
      <c r="D44" s="229"/>
      <c r="E44" s="229"/>
      <c r="F44" s="229"/>
      <c r="G44" s="52"/>
      <c r="H44" s="52"/>
      <c r="I44" s="85" t="str">
        <f>IF(I7="","",I7)</f>
        <v/>
      </c>
      <c r="J44" s="30"/>
      <c r="K44" s="44" t="str">
        <f>K7</f>
        <v/>
      </c>
      <c r="L44" s="30"/>
      <c r="M44" s="80" t="str">
        <f>M7</f>
        <v/>
      </c>
      <c r="N44" s="30"/>
      <c r="P44" s="9"/>
      <c r="Q44" s="9"/>
      <c r="R44" s="9"/>
      <c r="S44" s="8"/>
    </row>
    <row r="45" spans="1:19" x14ac:dyDescent="0.25">
      <c r="A45" s="76" t="s">
        <v>32</v>
      </c>
      <c r="B45" s="243"/>
      <c r="C45" s="243"/>
      <c r="D45" s="243"/>
      <c r="E45" s="243"/>
      <c r="F45" s="243"/>
      <c r="G45" s="243"/>
      <c r="H45" s="50"/>
      <c r="I45" s="95"/>
      <c r="J45" s="30"/>
      <c r="K45" s="93"/>
      <c r="L45" s="30"/>
      <c r="M45" s="99"/>
      <c r="N45" s="30"/>
      <c r="O45" s="9"/>
      <c r="P45" s="9"/>
      <c r="Q45" s="9"/>
      <c r="R45" s="9"/>
      <c r="S45" s="8"/>
    </row>
    <row r="46" spans="1:19" x14ac:dyDescent="0.25">
      <c r="A46" s="76" t="s">
        <v>32</v>
      </c>
      <c r="B46" s="219"/>
      <c r="C46" s="219"/>
      <c r="D46" s="219"/>
      <c r="E46" s="219"/>
      <c r="F46" s="219"/>
      <c r="G46" s="219"/>
      <c r="H46" s="51"/>
      <c r="I46" s="96"/>
      <c r="J46" s="30"/>
      <c r="K46" s="95"/>
      <c r="L46" s="30"/>
      <c r="M46" s="94"/>
      <c r="N46" s="30"/>
      <c r="O46" s="9"/>
      <c r="P46" s="9"/>
      <c r="Q46" s="9"/>
      <c r="R46" s="9"/>
      <c r="S46" s="8"/>
    </row>
    <row r="47" spans="1:19" x14ac:dyDescent="0.25">
      <c r="A47" s="76" t="s">
        <v>32</v>
      </c>
      <c r="B47" s="219"/>
      <c r="C47" s="219"/>
      <c r="D47" s="219"/>
      <c r="E47" s="219"/>
      <c r="F47" s="219"/>
      <c r="G47" s="219"/>
      <c r="H47" s="51"/>
      <c r="I47" s="96"/>
      <c r="J47" s="30"/>
      <c r="K47" s="96"/>
      <c r="L47" s="30"/>
      <c r="M47" s="94"/>
      <c r="N47" s="30"/>
      <c r="O47" s="9"/>
      <c r="P47" s="9"/>
      <c r="Q47" s="9"/>
      <c r="R47" s="9"/>
      <c r="S47" s="8"/>
    </row>
    <row r="48" spans="1:19" x14ac:dyDescent="0.25">
      <c r="A48" s="76" t="s">
        <v>32</v>
      </c>
      <c r="B48" s="222"/>
      <c r="C48" s="222"/>
      <c r="D48" s="222"/>
      <c r="E48" s="222"/>
      <c r="F48" s="222"/>
      <c r="G48" s="222"/>
      <c r="H48" s="30"/>
      <c r="I48" s="98"/>
      <c r="J48" s="30"/>
      <c r="K48" s="98"/>
      <c r="L48" s="30"/>
      <c r="M48" s="95"/>
      <c r="N48" s="30"/>
      <c r="O48" s="9"/>
      <c r="P48" s="9"/>
      <c r="Q48" s="9"/>
      <c r="R48" s="9"/>
      <c r="S48" s="8"/>
    </row>
    <row r="49" spans="1:19" x14ac:dyDescent="0.25">
      <c r="A49" s="76"/>
      <c r="B49" s="220" t="s">
        <v>33</v>
      </c>
      <c r="C49" s="220"/>
      <c r="D49" s="220"/>
      <c r="E49" s="220"/>
      <c r="F49" s="220"/>
      <c r="G49" s="50"/>
      <c r="H49" s="54"/>
      <c r="I49" s="86">
        <f>SUM(I45:I48)</f>
        <v>0</v>
      </c>
      <c r="J49" s="30"/>
      <c r="K49" s="86">
        <f>SUM(K45:K48)</f>
        <v>0</v>
      </c>
      <c r="L49" s="30"/>
      <c r="M49" s="86">
        <f>SUM(M45:M48)</f>
        <v>0</v>
      </c>
      <c r="N49" s="30"/>
      <c r="O49" s="9"/>
      <c r="P49" s="9"/>
      <c r="Q49" s="9"/>
      <c r="R49" s="9"/>
      <c r="S49" s="8"/>
    </row>
    <row r="50" spans="1:19" x14ac:dyDescent="0.25">
      <c r="A50" s="76"/>
      <c r="B50" s="53"/>
      <c r="C50" s="30"/>
      <c r="D50" s="30"/>
      <c r="E50" s="30"/>
      <c r="F50" s="30"/>
      <c r="G50" s="51"/>
      <c r="H50" s="45"/>
      <c r="I50" s="30"/>
      <c r="J50" s="30"/>
      <c r="K50" s="30"/>
      <c r="L50" s="30"/>
      <c r="M50" s="30"/>
      <c r="N50" s="30"/>
      <c r="O50" s="9"/>
      <c r="P50" s="9"/>
      <c r="Q50" s="9"/>
      <c r="R50" s="9"/>
      <c r="S50" s="8"/>
    </row>
    <row r="51" spans="1:19" ht="18" thickBot="1" x14ac:dyDescent="0.35">
      <c r="A51" s="77"/>
      <c r="B51" s="92" t="str">
        <f>"Total Net Income - "&amp;D8&amp;""</f>
        <v xml:space="preserve">Total Net Income - </v>
      </c>
      <c r="C51" s="78"/>
      <c r="D51" s="78"/>
      <c r="E51" s="51"/>
      <c r="F51" s="45"/>
      <c r="G51" s="51"/>
      <c r="H51" s="45"/>
      <c r="I51" s="87">
        <f>SUM(I42+I49)</f>
        <v>0</v>
      </c>
      <c r="J51" s="30"/>
      <c r="K51" s="87">
        <f>SUM(K42+K49)</f>
        <v>0</v>
      </c>
      <c r="L51" s="30"/>
      <c r="M51" s="87">
        <f>SUM(M42+M49)</f>
        <v>0</v>
      </c>
      <c r="N51" s="30"/>
      <c r="O51" s="9"/>
      <c r="P51" s="9"/>
      <c r="Q51" s="9"/>
      <c r="R51" s="9"/>
      <c r="S51" s="8"/>
    </row>
    <row r="52" spans="1:19" ht="16.5" thickTop="1" x14ac:dyDescent="0.25">
      <c r="A52" s="77"/>
      <c r="B52" s="30"/>
      <c r="C52" s="30"/>
      <c r="D52" s="30"/>
      <c r="E52" s="30"/>
      <c r="F52" s="45"/>
      <c r="G52" s="30"/>
      <c r="H52" s="45"/>
      <c r="I52" s="30"/>
      <c r="J52" s="30"/>
      <c r="K52" s="30"/>
      <c r="L52" s="30"/>
      <c r="M52" s="30"/>
      <c r="N52" s="30"/>
      <c r="O52" s="9"/>
      <c r="P52" s="9"/>
      <c r="Q52" s="9"/>
      <c r="R52" s="9"/>
      <c r="S52" s="8"/>
    </row>
    <row r="53" spans="1:19" ht="18" thickBot="1" x14ac:dyDescent="0.35">
      <c r="A53" s="77"/>
      <c r="B53" s="221" t="s">
        <v>34</v>
      </c>
      <c r="C53" s="221"/>
      <c r="D53" s="221"/>
      <c r="E53" s="221"/>
      <c r="F53" s="221"/>
      <c r="G53" s="53"/>
      <c r="H53" s="53"/>
      <c r="I53" s="88">
        <f>ADMIN!F9</f>
        <v>0</v>
      </c>
      <c r="J53" s="30"/>
      <c r="K53" s="30"/>
      <c r="L53" s="30"/>
      <c r="M53" s="30"/>
      <c r="N53" s="30"/>
      <c r="O53" s="9"/>
      <c r="P53" s="9"/>
      <c r="Q53" s="9"/>
      <c r="R53" s="9"/>
      <c r="S53" s="8"/>
    </row>
    <row r="54" spans="1:19" ht="17.25" thickTop="1" thickBot="1" x14ac:dyDescent="0.3">
      <c r="A54" s="77"/>
      <c r="B54" s="66"/>
      <c r="C54" s="66"/>
      <c r="D54" s="66"/>
      <c r="E54" s="66"/>
      <c r="F54" s="66"/>
      <c r="G54" s="66"/>
      <c r="H54" s="66"/>
      <c r="I54" s="30"/>
      <c r="J54" s="30"/>
      <c r="K54" s="30"/>
      <c r="L54" s="30"/>
      <c r="M54" s="66"/>
      <c r="N54" s="66"/>
      <c r="O54" s="9"/>
      <c r="P54" s="9"/>
      <c r="Q54" s="9"/>
      <c r="R54" s="9"/>
      <c r="S54" s="8"/>
    </row>
    <row r="55" spans="1:19" x14ac:dyDescent="0.25">
      <c r="A55" s="17"/>
      <c r="B55" s="18"/>
      <c r="C55" s="18"/>
      <c r="D55" s="18"/>
      <c r="E55" s="18"/>
      <c r="F55" s="18"/>
      <c r="G55" s="18"/>
      <c r="H55" s="18"/>
      <c r="I55" s="18"/>
      <c r="J55" s="18"/>
      <c r="K55" s="18"/>
      <c r="L55" s="18"/>
      <c r="M55" s="18"/>
      <c r="N55" s="110"/>
      <c r="O55" s="180"/>
      <c r="P55" s="9"/>
      <c r="Q55" s="9"/>
      <c r="R55" s="9"/>
      <c r="S55" s="8"/>
    </row>
    <row r="56" spans="1:19" ht="17.25" x14ac:dyDescent="0.3">
      <c r="A56" s="19"/>
      <c r="B56" s="100" t="s">
        <v>203</v>
      </c>
      <c r="C56" s="15"/>
      <c r="D56" s="15"/>
      <c r="E56" s="15"/>
      <c r="F56" s="15"/>
      <c r="G56" s="15"/>
      <c r="H56" s="15"/>
      <c r="I56" s="15"/>
      <c r="J56" s="15"/>
      <c r="K56" s="28"/>
      <c r="L56" s="34"/>
      <c r="M56" s="28"/>
      <c r="N56" s="20"/>
      <c r="O56" s="180"/>
      <c r="P56" s="9"/>
      <c r="Q56" s="9"/>
      <c r="R56" s="9"/>
      <c r="S56" s="8"/>
    </row>
    <row r="57" spans="1:19" ht="17.25" x14ac:dyDescent="0.3">
      <c r="A57" s="19"/>
      <c r="B57" s="15" t="s">
        <v>61</v>
      </c>
      <c r="C57" s="15"/>
      <c r="D57" s="12"/>
      <c r="E57" s="12"/>
      <c r="F57" s="12"/>
      <c r="G57" s="15"/>
      <c r="H57" s="15"/>
      <c r="I57" s="15"/>
      <c r="J57" s="15"/>
      <c r="K57" s="34"/>
      <c r="L57" s="34"/>
      <c r="M57" s="34"/>
      <c r="N57" s="20"/>
      <c r="O57" s="180"/>
      <c r="P57" s="9"/>
      <c r="Q57" s="9"/>
      <c r="R57" s="9"/>
      <c r="S57" s="8"/>
    </row>
    <row r="58" spans="1:19" ht="17.25" x14ac:dyDescent="0.3">
      <c r="A58" s="19"/>
      <c r="B58" s="225">
        <f>IF(I53&gt;320000,320000,I53)</f>
        <v>0</v>
      </c>
      <c r="C58" s="225"/>
      <c r="D58" s="13" t="s">
        <v>62</v>
      </c>
      <c r="E58" s="13"/>
      <c r="F58" s="13"/>
      <c r="G58" s="11"/>
      <c r="H58" s="11"/>
      <c r="I58" s="89">
        <f>B58*75%</f>
        <v>0</v>
      </c>
      <c r="J58" s="15"/>
      <c r="K58" s="34"/>
      <c r="L58" s="34"/>
      <c r="M58" s="34"/>
      <c r="N58" s="20"/>
      <c r="O58" s="180"/>
      <c r="P58" s="9"/>
      <c r="Q58" s="9"/>
      <c r="R58" s="9"/>
      <c r="S58" s="8"/>
    </row>
    <row r="59" spans="1:19" ht="15.75" customHeight="1" x14ac:dyDescent="0.4">
      <c r="A59" s="19"/>
      <c r="B59" s="225">
        <f>IF(I53&gt;560000,240000,IF(I53&lt;320001,0,I53-320000))</f>
        <v>0</v>
      </c>
      <c r="C59" s="225"/>
      <c r="D59" s="13" t="s">
        <v>63</v>
      </c>
      <c r="E59" s="13"/>
      <c r="F59" s="13" t="s">
        <v>73</v>
      </c>
      <c r="G59" s="13"/>
      <c r="H59" s="13"/>
      <c r="I59" s="90">
        <f>B59*50%</f>
        <v>0</v>
      </c>
      <c r="J59" s="15"/>
      <c r="K59" s="29"/>
      <c r="L59" s="29"/>
      <c r="M59" s="32"/>
      <c r="N59" s="20"/>
      <c r="O59" s="180"/>
      <c r="P59" s="9"/>
      <c r="Q59" s="9"/>
      <c r="R59" s="9"/>
      <c r="S59" s="8"/>
    </row>
    <row r="60" spans="1:19" ht="18" customHeight="1" thickBot="1" x14ac:dyDescent="0.45">
      <c r="A60" s="19"/>
      <c r="B60" s="101" t="s">
        <v>64</v>
      </c>
      <c r="C60" s="13"/>
      <c r="D60" s="13"/>
      <c r="E60" s="13"/>
      <c r="F60" s="13"/>
      <c r="G60" s="13"/>
      <c r="H60" s="15"/>
      <c r="I60" s="88">
        <f>SUM(I58+I59)</f>
        <v>0</v>
      </c>
      <c r="J60" s="15"/>
      <c r="K60" s="29"/>
      <c r="L60" s="29"/>
      <c r="M60" s="32"/>
      <c r="N60" s="20"/>
      <c r="O60" s="180"/>
      <c r="P60" s="9"/>
      <c r="Q60" s="9"/>
      <c r="R60" s="9"/>
      <c r="S60" s="8"/>
    </row>
    <row r="61" spans="1:19" ht="16.5" thickTop="1" x14ac:dyDescent="0.25">
      <c r="A61" s="19"/>
      <c r="B61" s="15"/>
      <c r="C61" s="15"/>
      <c r="D61" s="15"/>
      <c r="E61" s="15"/>
      <c r="F61" s="15"/>
      <c r="G61" s="15"/>
      <c r="H61" s="11"/>
      <c r="I61" s="15"/>
      <c r="J61" s="15"/>
      <c r="K61" s="15"/>
      <c r="L61" s="15"/>
      <c r="M61" s="15"/>
      <c r="N61" s="20"/>
      <c r="O61" s="180"/>
      <c r="P61" s="9"/>
      <c r="Q61" s="9"/>
      <c r="R61" s="9"/>
      <c r="S61" s="8"/>
    </row>
    <row r="62" spans="1:19" ht="17.25" x14ac:dyDescent="0.3">
      <c r="A62" s="19"/>
      <c r="B62" s="100" t="s">
        <v>204</v>
      </c>
      <c r="C62" s="15"/>
      <c r="D62" s="15"/>
      <c r="E62" s="15"/>
      <c r="F62" s="15"/>
      <c r="G62" s="15"/>
      <c r="H62" s="15"/>
      <c r="I62" s="31"/>
      <c r="J62" s="15"/>
      <c r="K62" s="34"/>
      <c r="L62" s="34"/>
      <c r="M62" s="111"/>
      <c r="N62" s="20"/>
      <c r="O62" s="180"/>
      <c r="P62" s="9"/>
      <c r="Q62" s="9"/>
      <c r="R62" s="9"/>
      <c r="S62" s="8"/>
    </row>
    <row r="63" spans="1:19" ht="17.25" x14ac:dyDescent="0.3">
      <c r="A63" s="19"/>
      <c r="B63" s="12" t="s">
        <v>251</v>
      </c>
      <c r="C63" s="12"/>
      <c r="D63" s="12"/>
      <c r="E63" s="12"/>
      <c r="F63" s="15"/>
      <c r="G63" s="15"/>
      <c r="H63" s="12"/>
      <c r="I63" s="102" t="s">
        <v>197</v>
      </c>
      <c r="J63" s="15"/>
      <c r="K63" s="34"/>
      <c r="L63" s="34"/>
      <c r="M63" s="102" t="s">
        <v>198</v>
      </c>
      <c r="N63" s="20"/>
      <c r="O63" s="180"/>
      <c r="P63" s="9"/>
      <c r="Q63" s="9"/>
      <c r="R63" s="9"/>
      <c r="S63" s="8"/>
    </row>
    <row r="64" spans="1:19" ht="15.75" customHeight="1" x14ac:dyDescent="0.4">
      <c r="A64" s="19"/>
      <c r="B64" s="223">
        <f>IF(I53&gt;560000,I53-560000,0)</f>
        <v>0</v>
      </c>
      <c r="C64" s="223"/>
      <c r="D64" s="13" t="s">
        <v>65</v>
      </c>
      <c r="E64" s="15"/>
      <c r="F64" s="13"/>
      <c r="G64" s="13"/>
      <c r="H64" s="13"/>
      <c r="I64" s="90">
        <f>MIN(B64*20%,360000)</f>
        <v>0</v>
      </c>
      <c r="J64" s="15"/>
      <c r="K64" s="15" t="s">
        <v>199</v>
      </c>
      <c r="L64" s="29"/>
      <c r="M64" s="91">
        <f>MIN(B64*25%,360000)</f>
        <v>0</v>
      </c>
      <c r="N64" s="20"/>
      <c r="O64" s="180"/>
      <c r="P64" s="9"/>
      <c r="Q64" s="9"/>
      <c r="R64" s="9"/>
      <c r="S64" s="8"/>
    </row>
    <row r="65" spans="1:19" ht="18" customHeight="1" thickBot="1" x14ac:dyDescent="0.45">
      <c r="A65" s="19"/>
      <c r="B65" s="101" t="s">
        <v>66</v>
      </c>
      <c r="C65" s="13"/>
      <c r="D65" s="13"/>
      <c r="E65" s="13"/>
      <c r="F65" s="13"/>
      <c r="G65" s="13"/>
      <c r="H65" s="13"/>
      <c r="I65" s="88">
        <f>I64</f>
        <v>0</v>
      </c>
      <c r="J65" s="15"/>
      <c r="K65" s="29"/>
      <c r="L65" s="29"/>
      <c r="M65" s="88">
        <f>M64</f>
        <v>0</v>
      </c>
      <c r="N65" s="20"/>
      <c r="O65" s="180"/>
      <c r="P65" s="9"/>
      <c r="Q65" s="9"/>
      <c r="R65" s="9"/>
      <c r="S65" s="8"/>
    </row>
    <row r="66" spans="1:19" ht="17.25" thickTop="1" thickBot="1" x14ac:dyDescent="0.3">
      <c r="A66" s="21"/>
      <c r="B66" s="16"/>
      <c r="C66" s="16"/>
      <c r="D66" s="16"/>
      <c r="E66" s="16"/>
      <c r="F66" s="16"/>
      <c r="G66" s="16"/>
      <c r="H66" s="16"/>
      <c r="I66" s="16"/>
      <c r="J66" s="16"/>
      <c r="K66" s="16"/>
      <c r="L66" s="16"/>
      <c r="M66" s="33"/>
      <c r="N66" s="112"/>
      <c r="O66" s="180"/>
      <c r="P66" s="9"/>
      <c r="Q66" s="9"/>
      <c r="R66" s="9"/>
      <c r="S66" s="8"/>
    </row>
    <row r="67" spans="1:19" x14ac:dyDescent="0.25">
      <c r="A67" s="53"/>
      <c r="B67" s="53"/>
      <c r="C67" s="53"/>
      <c r="D67" s="53"/>
      <c r="E67" s="53"/>
      <c r="F67" s="53"/>
      <c r="G67" s="53"/>
      <c r="H67" s="53"/>
      <c r="I67" s="53"/>
      <c r="J67" s="53"/>
      <c r="K67" s="53"/>
      <c r="L67" s="53"/>
      <c r="M67" s="53"/>
      <c r="N67" s="30"/>
      <c r="O67" s="9"/>
      <c r="P67" s="9"/>
      <c r="Q67" s="9"/>
      <c r="R67" s="9"/>
      <c r="S67" s="8"/>
    </row>
    <row r="68" spans="1:19" ht="17.25" x14ac:dyDescent="0.3">
      <c r="A68" s="30"/>
      <c r="B68" s="30"/>
      <c r="C68" s="30"/>
      <c r="D68" s="30"/>
      <c r="E68" s="30"/>
      <c r="F68" s="30"/>
      <c r="G68" s="30"/>
      <c r="H68" s="30"/>
      <c r="I68" s="107" t="s">
        <v>197</v>
      </c>
      <c r="J68" s="30"/>
      <c r="K68" s="30"/>
      <c r="L68" s="30"/>
      <c r="M68" s="107" t="s">
        <v>198</v>
      </c>
      <c r="N68" s="30"/>
      <c r="O68" s="9"/>
      <c r="P68" s="9"/>
      <c r="Q68" s="9"/>
      <c r="R68" s="9"/>
      <c r="S68" s="8"/>
    </row>
    <row r="69" spans="1:19" x14ac:dyDescent="0.25">
      <c r="A69" s="30"/>
      <c r="B69" s="105" t="s">
        <v>67</v>
      </c>
      <c r="C69" s="68"/>
      <c r="D69" s="68"/>
      <c r="E69" s="47"/>
      <c r="F69" s="30"/>
      <c r="G69" s="72"/>
      <c r="H69" s="72"/>
      <c r="I69" s="108">
        <f>IF(SUM(I60+I65) &lt; 15000, 0, SUM(I60+I65) )</f>
        <v>0</v>
      </c>
      <c r="J69" s="72" t="s">
        <v>205</v>
      </c>
      <c r="K69" s="53"/>
      <c r="L69" s="53"/>
      <c r="M69" s="108">
        <f>IF(M64&lt;1,0,SUM(I60+M65))</f>
        <v>0</v>
      </c>
      <c r="N69" s="30" t="s">
        <v>205</v>
      </c>
      <c r="O69" s="9"/>
      <c r="P69" s="9"/>
      <c r="Q69" s="9"/>
      <c r="R69" s="9"/>
      <c r="S69" s="8"/>
    </row>
    <row r="70" spans="1:19" x14ac:dyDescent="0.25">
      <c r="A70" s="30"/>
      <c r="B70" s="106" t="s">
        <v>68</v>
      </c>
      <c r="C70" s="63"/>
      <c r="D70" s="63"/>
      <c r="E70" s="63"/>
      <c r="F70" s="45"/>
      <c r="G70" s="30"/>
      <c r="H70" s="51"/>
      <c r="I70" s="109">
        <f>I69/12</f>
        <v>0</v>
      </c>
      <c r="J70" s="51" t="s">
        <v>69</v>
      </c>
      <c r="K70" s="51"/>
      <c r="L70" s="45"/>
      <c r="M70" s="109">
        <f>M69/12</f>
        <v>0</v>
      </c>
      <c r="N70" s="30" t="s">
        <v>69</v>
      </c>
      <c r="O70" s="9"/>
      <c r="P70" s="9"/>
      <c r="Q70" s="9"/>
      <c r="R70" s="9"/>
      <c r="S70" s="8"/>
    </row>
    <row r="71" spans="1:19" x14ac:dyDescent="0.25">
      <c r="A71" s="30"/>
      <c r="B71" s="47"/>
      <c r="C71" s="47"/>
      <c r="D71" s="47"/>
      <c r="E71" s="47"/>
      <c r="F71" s="45"/>
      <c r="G71" s="45"/>
      <c r="H71" s="30"/>
      <c r="I71" s="45"/>
      <c r="J71" s="30"/>
      <c r="K71" s="30"/>
      <c r="L71" s="45"/>
      <c r="M71" s="30"/>
      <c r="N71" s="30"/>
      <c r="O71" s="9"/>
      <c r="P71" s="9"/>
      <c r="Q71" s="9"/>
      <c r="R71" s="9"/>
      <c r="S71" s="8"/>
    </row>
    <row r="72" spans="1:19" x14ac:dyDescent="0.25">
      <c r="A72" s="30"/>
      <c r="B72" s="224" t="s">
        <v>35</v>
      </c>
      <c r="C72" s="224"/>
      <c r="D72" s="224"/>
      <c r="E72" s="30"/>
      <c r="F72" s="30"/>
      <c r="G72" s="30"/>
      <c r="H72" s="30"/>
      <c r="I72" s="30"/>
      <c r="J72" s="30"/>
      <c r="K72" s="30"/>
      <c r="L72" s="30"/>
      <c r="M72" s="30"/>
      <c r="N72" s="30"/>
      <c r="O72" s="9"/>
      <c r="P72" s="9"/>
      <c r="Q72" s="9"/>
      <c r="R72" s="9"/>
      <c r="S72" s="8"/>
    </row>
    <row r="73" spans="1:19" x14ac:dyDescent="0.25">
      <c r="A73" s="218"/>
      <c r="B73" s="218"/>
      <c r="C73" s="218"/>
      <c r="D73" s="218"/>
      <c r="E73" s="218"/>
      <c r="F73" s="218"/>
      <c r="G73" s="218"/>
      <c r="H73" s="218"/>
      <c r="I73" s="218"/>
      <c r="J73" s="218"/>
      <c r="K73" s="218"/>
      <c r="L73" s="218"/>
      <c r="M73" s="218"/>
      <c r="N73" s="218"/>
      <c r="O73" s="175"/>
      <c r="P73" s="175"/>
      <c r="Q73" s="9"/>
      <c r="R73" s="9"/>
      <c r="S73" s="8"/>
    </row>
    <row r="74" spans="1:19" x14ac:dyDescent="0.25">
      <c r="A74" s="218"/>
      <c r="B74" s="218"/>
      <c r="C74" s="218"/>
      <c r="D74" s="218"/>
      <c r="E74" s="218"/>
      <c r="F74" s="218"/>
      <c r="G74" s="218"/>
      <c r="H74" s="218"/>
      <c r="I74" s="218"/>
      <c r="J74" s="218"/>
      <c r="K74" s="218"/>
      <c r="L74" s="218"/>
      <c r="M74" s="218"/>
      <c r="N74" s="218"/>
      <c r="O74" s="175"/>
      <c r="P74" s="175"/>
      <c r="Q74" s="9"/>
      <c r="R74" s="9"/>
      <c r="S74" s="8"/>
    </row>
    <row r="75" spans="1:19" x14ac:dyDescent="0.25">
      <c r="A75" s="218"/>
      <c r="B75" s="218"/>
      <c r="C75" s="218"/>
      <c r="D75" s="218"/>
      <c r="E75" s="218"/>
      <c r="F75" s="218"/>
      <c r="G75" s="218"/>
      <c r="H75" s="218"/>
      <c r="I75" s="218"/>
      <c r="J75" s="218"/>
      <c r="K75" s="218"/>
      <c r="L75" s="218"/>
      <c r="M75" s="218"/>
      <c r="N75" s="218"/>
      <c r="O75" s="9"/>
      <c r="P75" s="9"/>
      <c r="Q75" s="9"/>
      <c r="R75" s="9"/>
      <c r="S75" s="8"/>
    </row>
    <row r="76" spans="1:19" x14ac:dyDescent="0.25">
      <c r="A76" s="218"/>
      <c r="B76" s="218"/>
      <c r="C76" s="218"/>
      <c r="D76" s="218"/>
      <c r="E76" s="218"/>
      <c r="F76" s="218"/>
      <c r="G76" s="218"/>
      <c r="H76" s="218"/>
      <c r="I76" s="218"/>
      <c r="J76" s="218"/>
      <c r="K76" s="218"/>
      <c r="L76" s="218"/>
      <c r="M76" s="218"/>
      <c r="N76" s="218"/>
      <c r="O76" s="9"/>
      <c r="P76" s="9"/>
      <c r="Q76" s="9"/>
      <c r="R76" s="9"/>
      <c r="S76" s="8"/>
    </row>
    <row r="77" spans="1:19" ht="9" customHeight="1" x14ac:dyDescent="0.25">
      <c r="A77" s="175"/>
      <c r="B77" s="175"/>
      <c r="C77" s="9"/>
      <c r="D77" s="9"/>
      <c r="E77" s="9"/>
      <c r="F77" s="9"/>
      <c r="G77" s="9"/>
      <c r="H77" s="9"/>
      <c r="I77" s="9"/>
      <c r="J77" s="9"/>
      <c r="K77" s="9"/>
      <c r="L77" s="9"/>
      <c r="M77" s="9"/>
      <c r="N77" s="9"/>
      <c r="O77" s="9"/>
      <c r="P77" s="9"/>
      <c r="Q77" s="9"/>
      <c r="R77" s="9"/>
      <c r="S77" s="8"/>
    </row>
    <row r="78" spans="1:19" ht="9" customHeight="1" x14ac:dyDescent="0.25">
      <c r="A78" s="9"/>
      <c r="B78" s="208" t="s">
        <v>265</v>
      </c>
      <c r="C78" s="208"/>
      <c r="D78" s="208"/>
      <c r="E78" s="208"/>
      <c r="F78" s="208"/>
      <c r="G78" s="208"/>
      <c r="H78" s="208"/>
      <c r="I78" s="208"/>
      <c r="J78" s="208"/>
      <c r="K78" s="208"/>
      <c r="L78" s="208"/>
      <c r="M78" s="208"/>
      <c r="N78" s="183"/>
      <c r="O78" s="9"/>
      <c r="P78" s="9"/>
      <c r="Q78" s="9"/>
      <c r="R78" s="9"/>
      <c r="S78" s="8"/>
    </row>
    <row r="79" spans="1:19" ht="9" customHeight="1" x14ac:dyDescent="0.25">
      <c r="A79" s="9"/>
      <c r="B79" s="208"/>
      <c r="C79" s="208"/>
      <c r="D79" s="208"/>
      <c r="E79" s="208"/>
      <c r="F79" s="208"/>
      <c r="G79" s="208"/>
      <c r="H79" s="208"/>
      <c r="I79" s="208"/>
      <c r="J79" s="208"/>
      <c r="K79" s="208"/>
      <c r="L79" s="208"/>
      <c r="M79" s="208"/>
      <c r="N79" s="183"/>
      <c r="O79" s="9"/>
      <c r="P79" s="9"/>
      <c r="Q79" s="9"/>
      <c r="R79" s="9"/>
      <c r="S79" s="8"/>
    </row>
    <row r="80" spans="1:19" ht="9" customHeight="1" x14ac:dyDescent="0.25">
      <c r="A80" s="9"/>
      <c r="B80" s="208"/>
      <c r="C80" s="208"/>
      <c r="D80" s="208"/>
      <c r="E80" s="208"/>
      <c r="F80" s="208"/>
      <c r="G80" s="208"/>
      <c r="H80" s="208"/>
      <c r="I80" s="208"/>
      <c r="J80" s="208"/>
      <c r="K80" s="208"/>
      <c r="L80" s="208"/>
      <c r="M80" s="208"/>
      <c r="N80" s="183"/>
      <c r="O80" s="9"/>
      <c r="P80" s="9"/>
      <c r="Q80" s="9"/>
      <c r="R80" s="9"/>
      <c r="S80" s="8"/>
    </row>
    <row r="81" spans="1:19" ht="9" customHeight="1" x14ac:dyDescent="0.25">
      <c r="A81" s="9"/>
      <c r="B81" s="208"/>
      <c r="C81" s="208"/>
      <c r="D81" s="208"/>
      <c r="E81" s="208"/>
      <c r="F81" s="208"/>
      <c r="G81" s="208"/>
      <c r="H81" s="208"/>
      <c r="I81" s="208"/>
      <c r="J81" s="208"/>
      <c r="K81" s="208"/>
      <c r="L81" s="208"/>
      <c r="M81" s="208"/>
      <c r="N81" s="183"/>
      <c r="O81" s="9"/>
      <c r="P81" s="9"/>
      <c r="Q81" s="9"/>
      <c r="R81" s="9"/>
      <c r="S81" s="8"/>
    </row>
    <row r="82" spans="1:19" ht="9" customHeight="1" x14ac:dyDescent="0.25">
      <c r="A82" s="9"/>
      <c r="B82" s="208"/>
      <c r="C82" s="208"/>
      <c r="D82" s="208"/>
      <c r="E82" s="208"/>
      <c r="F82" s="208"/>
      <c r="G82" s="208"/>
      <c r="H82" s="208"/>
      <c r="I82" s="208"/>
      <c r="J82" s="208"/>
      <c r="K82" s="208"/>
      <c r="L82" s="208"/>
      <c r="M82" s="208"/>
      <c r="N82" s="183"/>
      <c r="O82" s="9"/>
      <c r="P82" s="9"/>
      <c r="Q82" s="9"/>
      <c r="R82" s="9"/>
      <c r="S82" s="8"/>
    </row>
    <row r="83" spans="1:19" ht="9" customHeight="1" x14ac:dyDescent="0.25">
      <c r="A83" s="9"/>
      <c r="B83" s="208"/>
      <c r="C83" s="208"/>
      <c r="D83" s="208"/>
      <c r="E83" s="208"/>
      <c r="F83" s="208"/>
      <c r="G83" s="208"/>
      <c r="H83" s="208"/>
      <c r="I83" s="208"/>
      <c r="J83" s="208"/>
      <c r="K83" s="208"/>
      <c r="L83" s="208"/>
      <c r="M83" s="208"/>
      <c r="N83" s="183"/>
      <c r="O83" s="9"/>
      <c r="P83" s="9"/>
      <c r="Q83" s="9"/>
      <c r="R83" s="9"/>
      <c r="S83" s="8"/>
    </row>
    <row r="84" spans="1:19" ht="9" customHeight="1" x14ac:dyDescent="0.25">
      <c r="A84" s="9"/>
      <c r="B84" s="176"/>
      <c r="C84" s="176"/>
      <c r="D84" s="176"/>
      <c r="E84" s="176"/>
      <c r="F84" s="176"/>
      <c r="G84" s="176"/>
      <c r="H84" s="176"/>
      <c r="I84" s="176"/>
      <c r="J84" s="177"/>
      <c r="K84" s="178"/>
      <c r="L84" s="179"/>
      <c r="M84" s="177"/>
      <c r="N84" s="9"/>
      <c r="O84" s="9"/>
      <c r="P84" s="9"/>
      <c r="Q84" s="9"/>
      <c r="R84" s="9"/>
      <c r="S84" s="8"/>
    </row>
    <row r="85" spans="1:19" x14ac:dyDescent="0.25">
      <c r="A85" s="9"/>
      <c r="B85" s="177" t="s">
        <v>258</v>
      </c>
      <c r="C85" s="9"/>
      <c r="D85" s="9"/>
      <c r="E85" s="9"/>
      <c r="F85" s="9"/>
      <c r="G85" s="9"/>
      <c r="H85" s="9"/>
      <c r="I85" s="9"/>
      <c r="J85" s="9"/>
      <c r="K85" s="9"/>
      <c r="L85" s="9"/>
      <c r="M85" s="9"/>
      <c r="N85" s="9"/>
      <c r="O85" s="9"/>
      <c r="P85" s="8"/>
      <c r="Q85" s="8"/>
      <c r="R85" s="8"/>
      <c r="S85" s="8"/>
    </row>
    <row r="86" spans="1:19" x14ac:dyDescent="0.25">
      <c r="A86" s="8"/>
      <c r="B86" s="8"/>
      <c r="C86" s="8"/>
      <c r="D86" s="8"/>
      <c r="E86" s="8"/>
      <c r="F86" s="8"/>
      <c r="G86" s="8"/>
      <c r="H86" s="8"/>
      <c r="I86" s="8"/>
      <c r="J86" s="8"/>
      <c r="K86" s="8"/>
      <c r="L86" s="8"/>
      <c r="M86" s="8"/>
      <c r="N86" s="8"/>
      <c r="O86" s="8"/>
      <c r="P86" s="8"/>
      <c r="Q86" s="8"/>
      <c r="R86" s="8"/>
      <c r="S86" s="8"/>
    </row>
    <row r="87" spans="1:19" x14ac:dyDescent="0.25">
      <c r="A87" s="8"/>
      <c r="B87" s="8"/>
      <c r="C87" s="8"/>
      <c r="D87" s="8"/>
      <c r="E87" s="8"/>
      <c r="F87" s="8"/>
      <c r="G87" s="8"/>
      <c r="H87" s="8"/>
      <c r="I87" s="8"/>
      <c r="J87" s="8"/>
      <c r="K87" s="8"/>
      <c r="L87" s="8"/>
      <c r="M87" s="8"/>
      <c r="N87" s="8"/>
      <c r="O87" s="8"/>
      <c r="P87" s="8"/>
      <c r="Q87" s="8"/>
      <c r="R87" s="8"/>
      <c r="S87" s="8"/>
    </row>
    <row r="88" spans="1:19" x14ac:dyDescent="0.25">
      <c r="A88" s="8"/>
      <c r="B88" s="8"/>
      <c r="C88" s="8"/>
      <c r="D88" s="8"/>
      <c r="E88" s="8"/>
      <c r="F88" s="8"/>
      <c r="G88" s="8"/>
      <c r="H88" s="8"/>
      <c r="I88" s="8"/>
      <c r="J88" s="8"/>
      <c r="K88" s="8"/>
      <c r="L88" s="8"/>
      <c r="M88" s="8"/>
      <c r="N88" s="8"/>
      <c r="O88" s="8"/>
      <c r="P88" s="8"/>
      <c r="Q88" s="8"/>
      <c r="R88" s="8"/>
      <c r="S88" s="8"/>
    </row>
  </sheetData>
  <sheetProtection password="CF29" sheet="1" objects="1" scenarios="1" selectLockedCells="1"/>
  <mergeCells count="38">
    <mergeCell ref="B58:C58"/>
    <mergeCell ref="B38:G38"/>
    <mergeCell ref="B39:G39"/>
    <mergeCell ref="B40:G40"/>
    <mergeCell ref="B41:G41"/>
    <mergeCell ref="B45:G45"/>
    <mergeCell ref="B42:F42"/>
    <mergeCell ref="B25:D25"/>
    <mergeCell ref="B44:F44"/>
    <mergeCell ref="B15:E15"/>
    <mergeCell ref="B16:E16"/>
    <mergeCell ref="B37:F37"/>
    <mergeCell ref="B7:C7"/>
    <mergeCell ref="B8:C8"/>
    <mergeCell ref="B9:C9"/>
    <mergeCell ref="B23:G23"/>
    <mergeCell ref="B24:G24"/>
    <mergeCell ref="F7:G7"/>
    <mergeCell ref="F9:G9"/>
    <mergeCell ref="D7:E7"/>
    <mergeCell ref="D8:E8"/>
    <mergeCell ref="D9:E9"/>
    <mergeCell ref="B78:M83"/>
    <mergeCell ref="O9:R40"/>
    <mergeCell ref="A73:N76"/>
    <mergeCell ref="B46:G46"/>
    <mergeCell ref="B49:F49"/>
    <mergeCell ref="B53:F53"/>
    <mergeCell ref="B47:G47"/>
    <mergeCell ref="B48:G48"/>
    <mergeCell ref="B64:C64"/>
    <mergeCell ref="B72:D72"/>
    <mergeCell ref="B59:C59"/>
    <mergeCell ref="I9:M9"/>
    <mergeCell ref="B35:G35"/>
    <mergeCell ref="B26:F26"/>
    <mergeCell ref="B28:F28"/>
    <mergeCell ref="B34:G34"/>
  </mergeCells>
  <phoneticPr fontId="6" type="noConversion"/>
  <dataValidations count="1">
    <dataValidation type="list" allowBlank="1" showInputMessage="1" showErrorMessage="1" sqref="Y6">
      <formula1>$U$4:$U$9</formula1>
    </dataValidation>
  </dataValidations>
  <printOptions horizontalCentered="1"/>
  <pageMargins left="0.55118110236220474" right="0.55118110236220474" top="0.19685039370078741" bottom="0.19685039370078741" header="0" footer="0"/>
  <pageSetup paperSize="9" scale="61" orientation="portrait" horizontalDpi="1200" verticalDpi="1200" r:id="rId1"/>
  <ignoredErrors>
    <ignoredError sqref="K7 M7 I13 M13 K13 K49" emptyCellReference="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HELP!$B$4:$B$41</xm:f>
          </x14:formula1>
          <xm:sqref>P6</xm:sqref>
        </x14:dataValidation>
        <x14:dataValidation type="list" allowBlank="1" showInputMessage="1" showErrorMessage="1">
          <x14:formula1>
            <xm:f>HELP!B4:B41</xm:f>
          </x14:formula1>
          <xm:sqref>P6</xm:sqref>
        </x14:dataValidation>
      </x14:dataValidations>
    </ex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48"/>
  <sheetViews>
    <sheetView showGridLines="0" zoomScale="75" zoomScaleNormal="75" zoomScalePageLayoutView="125" workbookViewId="0">
      <selection activeCell="I9" sqref="I9:M9"/>
    </sheetView>
  </sheetViews>
  <sheetFormatPr defaultColWidth="11" defaultRowHeight="15.75" x14ac:dyDescent="0.25"/>
  <cols>
    <col min="1" max="1" width="3.625" customWidth="1"/>
    <col min="2" max="2" width="3.875" customWidth="1"/>
    <col min="5" max="5" width="16" customWidth="1"/>
    <col min="6" max="6" width="11.5" customWidth="1"/>
    <col min="7" max="7" width="6.5" customWidth="1"/>
    <col min="8" max="8" width="3.375" customWidth="1"/>
    <col min="9" max="9" width="15.875" customWidth="1"/>
    <col min="10" max="10" width="3.375" customWidth="1"/>
    <col min="11" max="11" width="15.875" customWidth="1"/>
    <col min="12" max="12" width="3.375" customWidth="1"/>
    <col min="13" max="13" width="15.875" customWidth="1"/>
    <col min="14" max="14" width="3.375" customWidth="1"/>
    <col min="15" max="15" width="6.75" customWidth="1"/>
    <col min="16" max="16" width="40.25" customWidth="1"/>
    <col min="17" max="18" width="3.625" customWidth="1"/>
  </cols>
  <sheetData>
    <row r="1" spans="1:20" ht="15" customHeight="1" x14ac:dyDescent="0.6">
      <c r="A1" s="183"/>
      <c r="B1" s="183"/>
      <c r="C1" s="184"/>
      <c r="D1" s="184"/>
      <c r="E1" s="184"/>
      <c r="F1" s="184"/>
      <c r="G1" s="184"/>
      <c r="H1" s="184"/>
      <c r="I1" s="184"/>
      <c r="J1" s="184"/>
      <c r="K1" s="184"/>
      <c r="L1" s="184"/>
      <c r="M1" s="185"/>
      <c r="N1" s="183"/>
      <c r="O1" s="183"/>
      <c r="P1" s="183"/>
      <c r="Q1" s="183"/>
      <c r="R1" s="183"/>
      <c r="S1" s="9"/>
      <c r="T1" s="1"/>
    </row>
    <row r="2" spans="1:20" ht="15" customHeight="1" x14ac:dyDescent="0.6">
      <c r="A2" s="183"/>
      <c r="B2" s="183"/>
      <c r="C2" s="184"/>
      <c r="D2" s="184"/>
      <c r="E2" s="184"/>
      <c r="F2" s="184"/>
      <c r="G2" s="184"/>
      <c r="H2" s="184"/>
      <c r="I2" s="184"/>
      <c r="J2" s="184"/>
      <c r="K2" s="184"/>
      <c r="L2" s="184"/>
      <c r="M2" s="184"/>
      <c r="N2" s="183"/>
      <c r="O2" s="183"/>
      <c r="P2" s="183"/>
      <c r="Q2" s="183"/>
      <c r="R2" s="183"/>
      <c r="S2" s="9"/>
      <c r="T2" s="1"/>
    </row>
    <row r="3" spans="1:20" ht="15" customHeight="1" x14ac:dyDescent="0.45">
      <c r="A3" s="183"/>
      <c r="B3" s="183"/>
      <c r="C3" s="186"/>
      <c r="D3" s="187"/>
      <c r="E3" s="186"/>
      <c r="F3" s="186"/>
      <c r="G3" s="186"/>
      <c r="H3" s="186"/>
      <c r="I3" s="186"/>
      <c r="J3" s="186"/>
      <c r="K3" s="183"/>
      <c r="L3" s="183"/>
      <c r="M3" s="183"/>
      <c r="N3" s="183"/>
      <c r="O3" s="183"/>
      <c r="P3" s="183"/>
      <c r="Q3" s="183"/>
      <c r="R3" s="183"/>
      <c r="S3" s="9"/>
      <c r="T3" s="1"/>
    </row>
    <row r="4" spans="1:20" ht="35.25" x14ac:dyDescent="0.5">
      <c r="A4" s="183"/>
      <c r="B4" s="183"/>
      <c r="C4" s="183"/>
      <c r="D4" s="183"/>
      <c r="E4" s="190" t="s">
        <v>260</v>
      </c>
      <c r="F4" s="183"/>
      <c r="G4" s="183"/>
      <c r="H4" s="183"/>
      <c r="I4" s="183"/>
      <c r="J4" s="183"/>
      <c r="K4" s="183"/>
      <c r="L4" s="183"/>
      <c r="M4" s="183"/>
      <c r="N4" s="183"/>
      <c r="O4" s="183"/>
      <c r="P4" s="188"/>
      <c r="Q4" s="183"/>
      <c r="R4" s="183"/>
      <c r="S4" s="9"/>
      <c r="T4" s="1"/>
    </row>
    <row r="5" spans="1:20" ht="15.75" customHeight="1" x14ac:dyDescent="0.25">
      <c r="A5" s="183"/>
      <c r="B5" s="183"/>
      <c r="C5" s="183"/>
      <c r="D5" s="183"/>
      <c r="E5" s="183"/>
      <c r="F5" s="183"/>
      <c r="G5" s="183"/>
      <c r="H5" s="183"/>
      <c r="I5" s="183"/>
      <c r="J5" s="183"/>
      <c r="K5" s="183"/>
      <c r="L5" s="183"/>
      <c r="M5" s="183"/>
      <c r="N5" s="183"/>
      <c r="O5" s="183"/>
      <c r="P5" s="174" t="s">
        <v>59</v>
      </c>
      <c r="Q5" s="183"/>
      <c r="R5" s="183"/>
      <c r="S5" s="9"/>
      <c r="T5" s="1"/>
    </row>
    <row r="6" spans="1:20" x14ac:dyDescent="0.25">
      <c r="A6" s="30"/>
      <c r="B6" s="30"/>
      <c r="C6" s="30"/>
      <c r="D6" s="30"/>
      <c r="E6" s="30"/>
      <c r="F6" s="30"/>
      <c r="G6" s="30"/>
      <c r="H6" s="30"/>
      <c r="I6" s="30"/>
      <c r="J6" s="30"/>
      <c r="K6" s="30"/>
      <c r="L6" s="30"/>
      <c r="M6" s="30"/>
      <c r="N6" s="30"/>
      <c r="O6" s="189" t="s">
        <v>58</v>
      </c>
      <c r="P6" s="191" t="s">
        <v>54</v>
      </c>
      <c r="Q6" s="183"/>
      <c r="R6" s="183"/>
      <c r="S6" s="8"/>
    </row>
    <row r="7" spans="1:20" x14ac:dyDescent="0.25">
      <c r="A7" s="67"/>
      <c r="B7" s="230" t="s">
        <v>0</v>
      </c>
      <c r="C7" s="230"/>
      <c r="D7" s="250" t="str">
        <f>IF('MAIN ENTITY'!D7:E7="","",'MAIN ENTITY'!D7:E7)</f>
        <v/>
      </c>
      <c r="E7" s="250"/>
      <c r="F7" s="235" t="s">
        <v>2</v>
      </c>
      <c r="G7" s="235"/>
      <c r="H7" s="70"/>
      <c r="I7" s="44" t="str">
        <f>IF('MAIN ENTITY'!I7="","",'MAIN ENTITY'!I7)</f>
        <v/>
      </c>
      <c r="J7" s="30"/>
      <c r="K7" s="44" t="str">
        <f>IF(I7="","",I7-1)</f>
        <v/>
      </c>
      <c r="L7" s="30"/>
      <c r="M7" s="80" t="str">
        <f>IF(I7="","",I7-2)</f>
        <v/>
      </c>
      <c r="N7" s="30"/>
      <c r="O7" s="183"/>
      <c r="P7" s="183"/>
      <c r="Q7" s="183"/>
      <c r="R7" s="183"/>
      <c r="S7" s="8"/>
    </row>
    <row r="8" spans="1:20" x14ac:dyDescent="0.25">
      <c r="A8" s="67"/>
      <c r="B8" s="231" t="s">
        <v>1</v>
      </c>
      <c r="C8" s="231"/>
      <c r="D8" s="249" t="str">
        <f>IF('MAIN ENTITY'!D8:E8="","",'MAIN ENTITY'!D8:E8)</f>
        <v/>
      </c>
      <c r="E8" s="249"/>
      <c r="F8" s="70"/>
      <c r="G8" s="71"/>
      <c r="H8" s="70"/>
      <c r="I8" s="30"/>
      <c r="J8" s="30"/>
      <c r="K8" s="30"/>
      <c r="L8" s="30"/>
      <c r="M8" s="45"/>
      <c r="N8" s="30"/>
      <c r="O8" s="174" t="str">
        <f>P6</f>
        <v>INSTRUCTIONS</v>
      </c>
      <c r="P8" s="183"/>
      <c r="Q8" s="183"/>
      <c r="R8" s="183"/>
      <c r="S8" s="8"/>
    </row>
    <row r="9" spans="1:20" x14ac:dyDescent="0.25">
      <c r="A9" s="67"/>
      <c r="B9" s="232" t="s">
        <v>250</v>
      </c>
      <c r="C9" s="232"/>
      <c r="D9" s="249" t="str">
        <f>IF('MAIN ENTITY'!D9:E9="","",'MAIN ENTITY'!D9:E9)</f>
        <v/>
      </c>
      <c r="E9" s="249"/>
      <c r="F9" s="235" t="s">
        <v>128</v>
      </c>
      <c r="G9" s="235"/>
      <c r="H9" s="70"/>
      <c r="I9" s="245"/>
      <c r="J9" s="245"/>
      <c r="K9" s="245"/>
      <c r="L9" s="245"/>
      <c r="M9" s="245"/>
      <c r="N9" s="30"/>
      <c r="O9" s="209" t="str">
        <f>VLOOKUP(P6,HELP!B4:C41,2,FALSE)</f>
        <v xml:space="preserve">The Disability Income Calculator is designed to assist you in determining the appropriate level of Disability Income Insurance cover for business owners based on financial information from Tax Returns, Profit &amp; Loss Statements, PAYG Summary Statements and Group Certificates etc. Please follow the instructions below:
1. Complete all WHITE fields as required. Refer to the HELP search menu as required to complete each field.
2. Where there is more than one trading entity in the business structure complete an additional entity worksheet by clicking on the GREEN tabs at the bottom of the worksheet.  Complete the additional entity worksheets for any additional entities that make up the business structure based on the financials for each additional entity. When information has been entered for all entities the summary at the bottom of the Main Entity worksheet will provide an indicative maximum monthly benefit amount (based on the income from all business entities).
3. The calculator may also be used for an Applicant who is an EMPLOYEE ONLY and has NO ownership interest in the business, directly or otherwise. Just enter the Applicants details in the Main Entity worksheet and enter actual yearly salary &amp; wage figures etc as per the Applicants Personal Income Tax Returns etc under 'Plus Salary/Wages/Fringe Benefit etc from 3rd Party Employers'. 
4. If you are unsure about how to complete the DI Calculator please contact your Underwriter.
Please note, the DI Calculator does NOT allow for 100% Super Contributions.
</v>
      </c>
      <c r="P9" s="210"/>
      <c r="Q9" s="210"/>
      <c r="R9" s="211"/>
      <c r="S9" s="8"/>
    </row>
    <row r="10" spans="1:20" x14ac:dyDescent="0.25">
      <c r="A10" s="67"/>
      <c r="B10" s="45"/>
      <c r="C10" s="45"/>
      <c r="D10" s="30"/>
      <c r="E10" s="30"/>
      <c r="F10" s="70"/>
      <c r="G10" s="70"/>
      <c r="H10" s="70"/>
      <c r="I10" s="30"/>
      <c r="J10" s="30"/>
      <c r="K10" s="30"/>
      <c r="L10" s="30"/>
      <c r="M10" s="30"/>
      <c r="N10" s="30"/>
      <c r="O10" s="212"/>
      <c r="P10" s="213"/>
      <c r="Q10" s="213"/>
      <c r="R10" s="214"/>
      <c r="S10" s="8"/>
    </row>
    <row r="11" spans="1:20" x14ac:dyDescent="0.25">
      <c r="A11" s="46" t="s">
        <v>14</v>
      </c>
      <c r="B11" s="72" t="s">
        <v>4</v>
      </c>
      <c r="C11" s="72"/>
      <c r="D11" s="72"/>
      <c r="E11" s="72"/>
      <c r="F11" s="103"/>
      <c r="G11" s="103"/>
      <c r="H11" s="103"/>
      <c r="I11" s="123"/>
      <c r="J11" s="30"/>
      <c r="K11" s="125"/>
      <c r="L11" s="30"/>
      <c r="M11" s="125"/>
      <c r="N11" s="30"/>
      <c r="O11" s="212"/>
      <c r="P11" s="213"/>
      <c r="Q11" s="213"/>
      <c r="R11" s="214"/>
      <c r="S11" s="8"/>
    </row>
    <row r="12" spans="1:20" x14ac:dyDescent="0.25">
      <c r="A12" s="46" t="s">
        <v>15</v>
      </c>
      <c r="B12" s="52" t="s">
        <v>5</v>
      </c>
      <c r="C12" s="30"/>
      <c r="D12" s="52"/>
      <c r="E12" s="30"/>
      <c r="F12" s="113"/>
      <c r="G12" s="113"/>
      <c r="H12" s="113"/>
      <c r="I12" s="124"/>
      <c r="J12" s="30"/>
      <c r="K12" s="126"/>
      <c r="L12" s="30"/>
      <c r="M12" s="126"/>
      <c r="N12" s="30"/>
      <c r="O12" s="212"/>
      <c r="P12" s="213"/>
      <c r="Q12" s="213"/>
      <c r="R12" s="214"/>
      <c r="S12" s="8"/>
    </row>
    <row r="13" spans="1:20" x14ac:dyDescent="0.25">
      <c r="A13" s="46" t="s">
        <v>16</v>
      </c>
      <c r="B13" s="118" t="s">
        <v>6</v>
      </c>
      <c r="C13" s="50"/>
      <c r="D13" s="50"/>
      <c r="E13" s="54"/>
      <c r="F13" s="115"/>
      <c r="G13" s="70"/>
      <c r="H13" s="115"/>
      <c r="I13" s="40">
        <f>SUM(I11-I12)</f>
        <v>0</v>
      </c>
      <c r="J13" s="30"/>
      <c r="K13" s="40">
        <f>SUM(K11-K12)</f>
        <v>0</v>
      </c>
      <c r="L13" s="30"/>
      <c r="M13" s="40">
        <f>SUM(M11-M12)</f>
        <v>0</v>
      </c>
      <c r="N13" s="30"/>
      <c r="O13" s="212"/>
      <c r="P13" s="213"/>
      <c r="Q13" s="213"/>
      <c r="R13" s="214"/>
      <c r="S13" s="8"/>
    </row>
    <row r="14" spans="1:20" x14ac:dyDescent="0.25">
      <c r="A14" s="46"/>
      <c r="B14" s="45"/>
      <c r="C14" s="30"/>
      <c r="D14" s="30"/>
      <c r="E14" s="45"/>
      <c r="F14" s="70"/>
      <c r="G14" s="117"/>
      <c r="H14" s="70"/>
      <c r="I14" s="30"/>
      <c r="J14" s="30"/>
      <c r="K14" s="30"/>
      <c r="L14" s="30"/>
      <c r="M14" s="30"/>
      <c r="N14" s="30"/>
      <c r="O14" s="212"/>
      <c r="P14" s="213"/>
      <c r="Q14" s="213"/>
      <c r="R14" s="214"/>
      <c r="S14" s="8"/>
    </row>
    <row r="15" spans="1:20" x14ac:dyDescent="0.25">
      <c r="A15" s="46"/>
      <c r="B15" s="238" t="s">
        <v>7</v>
      </c>
      <c r="C15" s="238"/>
      <c r="D15" s="238"/>
      <c r="E15" s="238"/>
      <c r="F15" s="113"/>
      <c r="G15" s="47"/>
      <c r="H15" s="47"/>
      <c r="I15" s="127"/>
      <c r="J15" s="30"/>
      <c r="K15" s="128"/>
      <c r="L15" s="30"/>
      <c r="M15" s="127"/>
      <c r="N15" s="30"/>
      <c r="O15" s="212"/>
      <c r="P15" s="213"/>
      <c r="Q15" s="213"/>
      <c r="R15" s="214"/>
      <c r="S15" s="8"/>
    </row>
    <row r="16" spans="1:20" x14ac:dyDescent="0.25">
      <c r="A16" s="46"/>
      <c r="B16" s="220" t="s">
        <v>8</v>
      </c>
      <c r="C16" s="220"/>
      <c r="D16" s="220"/>
      <c r="E16" s="220"/>
      <c r="F16" s="115"/>
      <c r="G16" s="48"/>
      <c r="H16" s="48"/>
      <c r="I16" s="79">
        <f>SUM(I13*I15)</f>
        <v>0</v>
      </c>
      <c r="J16" s="30"/>
      <c r="K16" s="42">
        <f>SUM(K13*K15)</f>
        <v>0</v>
      </c>
      <c r="L16" s="30"/>
      <c r="M16" s="79">
        <f>SUM(M13*M15)</f>
        <v>0</v>
      </c>
      <c r="N16" s="30"/>
      <c r="O16" s="212"/>
      <c r="P16" s="213"/>
      <c r="Q16" s="213"/>
      <c r="R16" s="214"/>
      <c r="S16" s="8"/>
    </row>
    <row r="17" spans="1:19" x14ac:dyDescent="0.25">
      <c r="A17" s="46"/>
      <c r="B17" s="70"/>
      <c r="C17" s="70"/>
      <c r="D17" s="70"/>
      <c r="E17" s="70"/>
      <c r="F17" s="70"/>
      <c r="G17" s="47"/>
      <c r="H17" s="47"/>
      <c r="I17" s="54"/>
      <c r="J17" s="30"/>
      <c r="K17" s="54"/>
      <c r="L17" s="30"/>
      <c r="M17" s="54"/>
      <c r="N17" s="30"/>
      <c r="O17" s="212"/>
      <c r="P17" s="213"/>
      <c r="Q17" s="213"/>
      <c r="R17" s="214"/>
      <c r="S17" s="8"/>
    </row>
    <row r="18" spans="1:19" ht="17.25" x14ac:dyDescent="0.3">
      <c r="A18" s="46"/>
      <c r="B18" s="229" t="s">
        <v>195</v>
      </c>
      <c r="C18" s="229"/>
      <c r="D18" s="229"/>
      <c r="E18" s="229"/>
      <c r="F18" s="229"/>
      <c r="G18" s="69"/>
      <c r="H18" s="47"/>
      <c r="I18" s="30"/>
      <c r="J18" s="30"/>
      <c r="K18" s="52"/>
      <c r="L18" s="30"/>
      <c r="M18" s="52"/>
      <c r="N18" s="30"/>
      <c r="O18" s="212"/>
      <c r="P18" s="213"/>
      <c r="Q18" s="213"/>
      <c r="R18" s="214"/>
      <c r="S18" s="8"/>
    </row>
    <row r="19" spans="1:19" x14ac:dyDescent="0.25">
      <c r="A19" s="46" t="s">
        <v>17</v>
      </c>
      <c r="B19" s="115" t="s">
        <v>60</v>
      </c>
      <c r="C19" s="115"/>
      <c r="D19" s="115"/>
      <c r="E19" s="115"/>
      <c r="F19" s="115"/>
      <c r="G19" s="171"/>
      <c r="H19" s="50"/>
      <c r="I19" s="129"/>
      <c r="J19" s="30"/>
      <c r="K19" s="129"/>
      <c r="L19" s="30"/>
      <c r="M19" s="129"/>
      <c r="N19" s="30"/>
      <c r="O19" s="212"/>
      <c r="P19" s="213"/>
      <c r="Q19" s="213"/>
      <c r="R19" s="214"/>
      <c r="S19" s="8"/>
    </row>
    <row r="20" spans="1:19" x14ac:dyDescent="0.25">
      <c r="A20" s="46" t="s">
        <v>18</v>
      </c>
      <c r="B20" s="104" t="s">
        <v>9</v>
      </c>
      <c r="C20" s="104"/>
      <c r="D20" s="104"/>
      <c r="E20" s="104"/>
      <c r="F20" s="104"/>
      <c r="G20" s="30"/>
      <c r="H20" s="30"/>
      <c r="I20" s="123"/>
      <c r="J20" s="30"/>
      <c r="K20" s="130"/>
      <c r="L20" s="30"/>
      <c r="M20" s="123"/>
      <c r="N20" s="30"/>
      <c r="O20" s="212"/>
      <c r="P20" s="213"/>
      <c r="Q20" s="213"/>
      <c r="R20" s="214"/>
      <c r="S20" s="8"/>
    </row>
    <row r="21" spans="1:19" x14ac:dyDescent="0.25">
      <c r="A21" s="46" t="s">
        <v>19</v>
      </c>
      <c r="B21" s="104" t="s">
        <v>12</v>
      </c>
      <c r="C21" s="104"/>
      <c r="D21" s="104"/>
      <c r="E21" s="104"/>
      <c r="F21" s="104"/>
      <c r="G21" s="132"/>
      <c r="H21" s="51"/>
      <c r="I21" s="130"/>
      <c r="J21" s="30"/>
      <c r="K21" s="123"/>
      <c r="L21" s="30"/>
      <c r="M21" s="130"/>
      <c r="N21" s="30"/>
      <c r="O21" s="212"/>
      <c r="P21" s="213"/>
      <c r="Q21" s="213"/>
      <c r="R21" s="214"/>
      <c r="S21" s="8"/>
    </row>
    <row r="22" spans="1:19" x14ac:dyDescent="0.25">
      <c r="A22" s="46" t="s">
        <v>20</v>
      </c>
      <c r="B22" s="70" t="s">
        <v>13</v>
      </c>
      <c r="C22" s="104"/>
      <c r="D22" s="104"/>
      <c r="E22" s="104"/>
      <c r="F22" s="104"/>
      <c r="G22" s="45"/>
      <c r="H22" s="30"/>
      <c r="I22" s="123"/>
      <c r="J22" s="30"/>
      <c r="K22" s="130"/>
      <c r="L22" s="30"/>
      <c r="M22" s="130"/>
      <c r="N22" s="30"/>
      <c r="O22" s="212"/>
      <c r="P22" s="213"/>
      <c r="Q22" s="213"/>
      <c r="R22" s="214"/>
      <c r="S22" s="8"/>
    </row>
    <row r="23" spans="1:19" x14ac:dyDescent="0.25">
      <c r="A23" s="46" t="s">
        <v>21</v>
      </c>
      <c r="B23" s="246"/>
      <c r="C23" s="246"/>
      <c r="D23" s="246"/>
      <c r="E23" s="246"/>
      <c r="F23" s="246"/>
      <c r="G23" s="246"/>
      <c r="H23" s="51"/>
      <c r="I23" s="131"/>
      <c r="J23" s="30"/>
      <c r="K23" s="130"/>
      <c r="L23" s="30"/>
      <c r="M23" s="130"/>
      <c r="N23" s="30"/>
      <c r="O23" s="212"/>
      <c r="P23" s="213"/>
      <c r="Q23" s="213"/>
      <c r="R23" s="214"/>
      <c r="S23" s="8"/>
    </row>
    <row r="24" spans="1:19" x14ac:dyDescent="0.25">
      <c r="A24" s="46" t="s">
        <v>22</v>
      </c>
      <c r="B24" s="247"/>
      <c r="C24" s="247"/>
      <c r="D24" s="247"/>
      <c r="E24" s="247"/>
      <c r="F24" s="247"/>
      <c r="G24" s="247"/>
      <c r="H24" s="30"/>
      <c r="I24" s="124"/>
      <c r="J24" s="30"/>
      <c r="K24" s="124"/>
      <c r="L24" s="30"/>
      <c r="M24" s="126"/>
      <c r="N24" s="30"/>
      <c r="O24" s="212"/>
      <c r="P24" s="213"/>
      <c r="Q24" s="213"/>
      <c r="R24" s="214"/>
      <c r="S24" s="8"/>
    </row>
    <row r="25" spans="1:19" x14ac:dyDescent="0.25">
      <c r="A25" s="46"/>
      <c r="B25" s="220" t="s">
        <v>201</v>
      </c>
      <c r="C25" s="220"/>
      <c r="D25" s="220"/>
      <c r="E25" s="48"/>
      <c r="F25" s="47"/>
      <c r="G25" s="65"/>
      <c r="H25" s="54"/>
      <c r="I25" s="40">
        <f>SUM(I19:I24)</f>
        <v>0</v>
      </c>
      <c r="J25" s="30"/>
      <c r="K25" s="40">
        <f>SUM(K19:K24)</f>
        <v>0</v>
      </c>
      <c r="L25" s="30"/>
      <c r="M25" s="40">
        <f>SUM(M19:M24)</f>
        <v>0</v>
      </c>
      <c r="N25" s="30"/>
      <c r="O25" s="212"/>
      <c r="P25" s="213"/>
      <c r="Q25" s="213"/>
      <c r="R25" s="214"/>
      <c r="S25" s="8"/>
    </row>
    <row r="26" spans="1:19" ht="17.25" x14ac:dyDescent="0.3">
      <c r="A26" s="46"/>
      <c r="B26" s="228" t="str">
        <f>"Total Business Add Backs ("&amp;D8&amp;"'s share thereof)"</f>
        <v>Total Business Add Backs ('s share thereof)</v>
      </c>
      <c r="C26" s="228"/>
      <c r="D26" s="228"/>
      <c r="E26" s="228"/>
      <c r="F26" s="228"/>
      <c r="G26" s="120"/>
      <c r="H26" s="121"/>
      <c r="I26" s="40">
        <f>I25*I15</f>
        <v>0</v>
      </c>
      <c r="J26" s="30"/>
      <c r="K26" s="40">
        <f>K25*K15</f>
        <v>0</v>
      </c>
      <c r="L26" s="30"/>
      <c r="M26" s="40">
        <f>M25*M15</f>
        <v>0</v>
      </c>
      <c r="N26" s="30"/>
      <c r="O26" s="212"/>
      <c r="P26" s="213"/>
      <c r="Q26" s="213"/>
      <c r="R26" s="214"/>
      <c r="S26" s="8"/>
    </row>
    <row r="27" spans="1:19" x14ac:dyDescent="0.25">
      <c r="A27" s="119"/>
      <c r="B27" s="47"/>
      <c r="C27" s="47"/>
      <c r="D27" s="47"/>
      <c r="E27" s="47"/>
      <c r="F27" s="64"/>
      <c r="G27" s="47"/>
      <c r="H27" s="116"/>
      <c r="I27" s="122"/>
      <c r="J27" s="70"/>
      <c r="K27" s="116"/>
      <c r="L27" s="70"/>
      <c r="M27" s="70"/>
      <c r="N27" s="30"/>
      <c r="O27" s="212"/>
      <c r="P27" s="213"/>
      <c r="Q27" s="213"/>
      <c r="R27" s="214"/>
      <c r="S27" s="8"/>
    </row>
    <row r="28" spans="1:19" ht="17.25" x14ac:dyDescent="0.3">
      <c r="A28" s="119"/>
      <c r="B28" s="229" t="str">
        <f>"Plus ("&amp;D8&amp;"'s) Business Add Backs"</f>
        <v>Plus ('s) Business Add Backs</v>
      </c>
      <c r="C28" s="229"/>
      <c r="D28" s="229"/>
      <c r="E28" s="229"/>
      <c r="F28" s="229"/>
      <c r="G28" s="70"/>
      <c r="H28" s="122"/>
      <c r="I28" s="122"/>
      <c r="J28" s="70"/>
      <c r="K28" s="122"/>
      <c r="L28" s="70"/>
      <c r="M28" s="70"/>
      <c r="N28" s="30"/>
      <c r="O28" s="212"/>
      <c r="P28" s="213"/>
      <c r="Q28" s="213"/>
      <c r="R28" s="214"/>
      <c r="S28" s="8"/>
    </row>
    <row r="29" spans="1:19" x14ac:dyDescent="0.25">
      <c r="A29" s="46" t="s">
        <v>164</v>
      </c>
      <c r="B29" s="51" t="s">
        <v>213</v>
      </c>
      <c r="C29" s="51"/>
      <c r="D29" s="50"/>
      <c r="E29" s="51"/>
      <c r="F29" s="50"/>
      <c r="G29" s="50"/>
      <c r="H29" s="50"/>
      <c r="I29" s="130"/>
      <c r="J29" s="30"/>
      <c r="K29" s="130"/>
      <c r="L29" s="30"/>
      <c r="M29" s="130"/>
      <c r="N29" s="30"/>
      <c r="O29" s="212"/>
      <c r="P29" s="213"/>
      <c r="Q29" s="213"/>
      <c r="R29" s="214"/>
      <c r="S29" s="8"/>
    </row>
    <row r="30" spans="1:19" x14ac:dyDescent="0.25">
      <c r="A30" s="46" t="s">
        <v>23</v>
      </c>
      <c r="B30" s="51" t="s">
        <v>214</v>
      </c>
      <c r="C30" s="51"/>
      <c r="D30" s="30"/>
      <c r="E30" s="51"/>
      <c r="F30" s="30"/>
      <c r="G30" s="53"/>
      <c r="H30" s="53"/>
      <c r="I30" s="130"/>
      <c r="J30" s="30"/>
      <c r="K30" s="130"/>
      <c r="L30" s="30"/>
      <c r="M30" s="130"/>
      <c r="N30" s="30"/>
      <c r="O30" s="212"/>
      <c r="P30" s="213"/>
      <c r="Q30" s="213"/>
      <c r="R30" s="214"/>
      <c r="S30" s="8"/>
    </row>
    <row r="31" spans="1:19" x14ac:dyDescent="0.25">
      <c r="A31" s="46" t="s">
        <v>24</v>
      </c>
      <c r="B31" s="30" t="s">
        <v>200</v>
      </c>
      <c r="C31" s="51"/>
      <c r="D31" s="51"/>
      <c r="E31" s="51"/>
      <c r="F31" s="51"/>
      <c r="G31" s="45"/>
      <c r="H31" s="51"/>
      <c r="I31" s="123"/>
      <c r="J31" s="30"/>
      <c r="K31" s="130"/>
      <c r="L31" s="30"/>
      <c r="M31" s="130"/>
      <c r="N31" s="30"/>
      <c r="O31" s="212"/>
      <c r="P31" s="213"/>
      <c r="Q31" s="213"/>
      <c r="R31" s="214"/>
      <c r="S31" s="8"/>
    </row>
    <row r="32" spans="1:19" x14ac:dyDescent="0.25">
      <c r="A32" s="46" t="s">
        <v>25</v>
      </c>
      <c r="B32" s="51" t="s">
        <v>11</v>
      </c>
      <c r="C32" s="51"/>
      <c r="D32" s="51"/>
      <c r="E32" s="51"/>
      <c r="F32" s="51"/>
      <c r="G32" s="45"/>
      <c r="H32" s="51"/>
      <c r="I32" s="131"/>
      <c r="J32" s="30"/>
      <c r="K32" s="130"/>
      <c r="L32" s="30"/>
      <c r="M32" s="130"/>
      <c r="N32" s="30"/>
      <c r="O32" s="212"/>
      <c r="P32" s="213"/>
      <c r="Q32" s="213"/>
      <c r="R32" s="214"/>
      <c r="S32" s="8"/>
    </row>
    <row r="33" spans="1:19" x14ac:dyDescent="0.25">
      <c r="A33" s="46" t="s">
        <v>196</v>
      </c>
      <c r="B33" s="51" t="s">
        <v>163</v>
      </c>
      <c r="C33" s="51"/>
      <c r="D33" s="53"/>
      <c r="E33" s="51"/>
      <c r="F33" s="51"/>
      <c r="G33" s="45"/>
      <c r="H33" s="53"/>
      <c r="I33" s="131"/>
      <c r="J33" s="30"/>
      <c r="K33" s="130"/>
      <c r="L33" s="30"/>
      <c r="M33" s="130"/>
      <c r="N33" s="30"/>
      <c r="O33" s="212"/>
      <c r="P33" s="213"/>
      <c r="Q33" s="213"/>
      <c r="R33" s="214"/>
      <c r="S33" s="8"/>
    </row>
    <row r="34" spans="1:19" x14ac:dyDescent="0.25">
      <c r="A34" s="46" t="s">
        <v>211</v>
      </c>
      <c r="B34" s="246"/>
      <c r="C34" s="246"/>
      <c r="D34" s="246"/>
      <c r="E34" s="246"/>
      <c r="F34" s="246"/>
      <c r="G34" s="246"/>
      <c r="H34" s="51"/>
      <c r="I34" s="130"/>
      <c r="J34" s="30"/>
      <c r="K34" s="130"/>
      <c r="L34" s="30"/>
      <c r="M34" s="130"/>
      <c r="N34" s="30"/>
      <c r="O34" s="212"/>
      <c r="P34" s="213"/>
      <c r="Q34" s="213"/>
      <c r="R34" s="214"/>
      <c r="S34" s="8"/>
    </row>
    <row r="35" spans="1:19" x14ac:dyDescent="0.25">
      <c r="A35" s="46"/>
      <c r="B35" s="30"/>
      <c r="C35" s="30"/>
      <c r="D35" s="30"/>
      <c r="E35" s="30"/>
      <c r="F35" s="53"/>
      <c r="G35" s="30"/>
      <c r="H35" s="53"/>
      <c r="I35" s="53"/>
      <c r="J35" s="30"/>
      <c r="K35" s="53"/>
      <c r="L35" s="30"/>
      <c r="M35" s="30"/>
      <c r="N35" s="30"/>
      <c r="O35" s="212"/>
      <c r="P35" s="213"/>
      <c r="Q35" s="213"/>
      <c r="R35" s="214"/>
      <c r="S35" s="8"/>
    </row>
    <row r="36" spans="1:19" ht="17.25" x14ac:dyDescent="0.3">
      <c r="A36" s="46"/>
      <c r="B36" s="248" t="str">
        <f>"Adjusted Net Income ("&amp;I9&amp;")"</f>
        <v>Adjusted Net Income ()</v>
      </c>
      <c r="C36" s="248"/>
      <c r="D36" s="248"/>
      <c r="E36" s="248"/>
      <c r="F36" s="248"/>
      <c r="G36" s="248"/>
      <c r="H36" s="48"/>
      <c r="I36" s="40">
        <f>SUM(I29:I34)+I26+I16</f>
        <v>0</v>
      </c>
      <c r="J36" s="30"/>
      <c r="K36" s="40">
        <f>SUM(K29:K34)+K26+K16</f>
        <v>0</v>
      </c>
      <c r="L36" s="30"/>
      <c r="M36" s="40">
        <f>SUM(M29:M34)+M26+M16</f>
        <v>0</v>
      </c>
      <c r="N36" s="30"/>
      <c r="O36" s="212"/>
      <c r="P36" s="213"/>
      <c r="Q36" s="213"/>
      <c r="R36" s="214"/>
      <c r="S36" s="8"/>
    </row>
    <row r="37" spans="1:19" x14ac:dyDescent="0.25">
      <c r="A37" s="46"/>
      <c r="B37" s="30"/>
      <c r="C37" s="30"/>
      <c r="D37" s="30"/>
      <c r="E37" s="30"/>
      <c r="F37" s="30"/>
      <c r="G37" s="30"/>
      <c r="H37" s="45"/>
      <c r="I37" s="54"/>
      <c r="J37" s="30"/>
      <c r="K37" s="54"/>
      <c r="L37" s="30"/>
      <c r="M37" s="54"/>
      <c r="N37" s="30"/>
      <c r="O37" s="215"/>
      <c r="P37" s="216"/>
      <c r="Q37" s="216"/>
      <c r="R37" s="217"/>
      <c r="S37" s="8"/>
    </row>
    <row r="38" spans="1:19" s="1" customFormat="1" ht="9" customHeight="1" x14ac:dyDescent="0.25">
      <c r="A38" s="9"/>
      <c r="B38" s="9"/>
      <c r="C38" s="9"/>
      <c r="D38" s="9"/>
      <c r="E38" s="9"/>
      <c r="F38" s="9"/>
      <c r="G38" s="9"/>
      <c r="H38" s="9"/>
      <c r="I38" s="9"/>
      <c r="J38" s="9"/>
      <c r="K38" s="9"/>
      <c r="L38" s="9"/>
      <c r="M38" s="9"/>
      <c r="N38" s="9"/>
      <c r="O38" s="9"/>
      <c r="P38" s="9"/>
      <c r="Q38" s="9"/>
      <c r="R38" s="9"/>
      <c r="S38" s="9"/>
    </row>
    <row r="39" spans="1:19" s="1" customFormat="1" ht="9" customHeight="1" x14ac:dyDescent="0.25">
      <c r="A39" s="9"/>
      <c r="B39" s="208" t="s">
        <v>257</v>
      </c>
      <c r="C39" s="208"/>
      <c r="D39" s="208"/>
      <c r="E39" s="208"/>
      <c r="F39" s="208"/>
      <c r="G39" s="208"/>
      <c r="H39" s="208"/>
      <c r="I39" s="208"/>
      <c r="J39" s="208"/>
      <c r="K39" s="208"/>
      <c r="L39" s="208"/>
      <c r="M39" s="208"/>
      <c r="N39" s="9"/>
      <c r="O39" s="9"/>
      <c r="P39" s="9"/>
      <c r="Q39" s="9"/>
      <c r="R39" s="9"/>
      <c r="S39" s="9"/>
    </row>
    <row r="40" spans="1:19" s="1" customFormat="1" ht="9" customHeight="1" x14ac:dyDescent="0.25">
      <c r="A40" s="9"/>
      <c r="B40" s="208"/>
      <c r="C40" s="208"/>
      <c r="D40" s="208"/>
      <c r="E40" s="208"/>
      <c r="F40" s="208"/>
      <c r="G40" s="208"/>
      <c r="H40" s="208"/>
      <c r="I40" s="208"/>
      <c r="J40" s="208"/>
      <c r="K40" s="208"/>
      <c r="L40" s="208"/>
      <c r="M40" s="208"/>
      <c r="N40" s="9"/>
      <c r="O40" s="9"/>
      <c r="P40" s="9"/>
      <c r="Q40" s="9"/>
      <c r="R40" s="9"/>
      <c r="S40" s="9"/>
    </row>
    <row r="41" spans="1:19" s="1" customFormat="1" ht="9" customHeight="1" x14ac:dyDescent="0.25">
      <c r="A41" s="9"/>
      <c r="B41" s="208"/>
      <c r="C41" s="208"/>
      <c r="D41" s="208"/>
      <c r="E41" s="208"/>
      <c r="F41" s="208"/>
      <c r="G41" s="208"/>
      <c r="H41" s="208"/>
      <c r="I41" s="208"/>
      <c r="J41" s="208"/>
      <c r="K41" s="208"/>
      <c r="L41" s="208"/>
      <c r="M41" s="208"/>
      <c r="N41" s="9"/>
      <c r="O41" s="9"/>
      <c r="P41" s="9"/>
      <c r="Q41" s="9"/>
      <c r="R41" s="9"/>
      <c r="S41" s="9"/>
    </row>
    <row r="42" spans="1:19" s="1" customFormat="1" ht="9" customHeight="1" x14ac:dyDescent="0.25">
      <c r="A42" s="9"/>
      <c r="B42" s="208"/>
      <c r="C42" s="208"/>
      <c r="D42" s="208"/>
      <c r="E42" s="208"/>
      <c r="F42" s="208"/>
      <c r="G42" s="208"/>
      <c r="H42" s="208"/>
      <c r="I42" s="208"/>
      <c r="J42" s="208"/>
      <c r="K42" s="208"/>
      <c r="L42" s="208"/>
      <c r="M42" s="208"/>
      <c r="N42" s="9"/>
      <c r="O42" s="9"/>
      <c r="P42" s="9"/>
      <c r="Q42" s="9"/>
      <c r="R42" s="9"/>
      <c r="S42" s="9"/>
    </row>
    <row r="43" spans="1:19" s="1" customFormat="1" ht="9" customHeight="1" x14ac:dyDescent="0.25">
      <c r="A43" s="9"/>
      <c r="B43" s="208"/>
      <c r="C43" s="208"/>
      <c r="D43" s="208"/>
      <c r="E43" s="208"/>
      <c r="F43" s="208"/>
      <c r="G43" s="208"/>
      <c r="H43" s="208"/>
      <c r="I43" s="208"/>
      <c r="J43" s="208"/>
      <c r="K43" s="208"/>
      <c r="L43" s="208"/>
      <c r="M43" s="208"/>
      <c r="N43" s="9"/>
      <c r="O43" s="9"/>
      <c r="P43" s="9"/>
      <c r="Q43" s="9"/>
      <c r="R43" s="9"/>
      <c r="S43" s="9"/>
    </row>
    <row r="44" spans="1:19" s="1" customFormat="1" ht="9" customHeight="1" x14ac:dyDescent="0.25">
      <c r="A44" s="9"/>
      <c r="B44" s="208"/>
      <c r="C44" s="208"/>
      <c r="D44" s="208"/>
      <c r="E44" s="208"/>
      <c r="F44" s="208"/>
      <c r="G44" s="208"/>
      <c r="H44" s="208"/>
      <c r="I44" s="208"/>
      <c r="J44" s="208"/>
      <c r="K44" s="208"/>
      <c r="L44" s="208"/>
      <c r="M44" s="208"/>
      <c r="N44" s="9"/>
      <c r="O44" s="9"/>
      <c r="P44" s="9"/>
      <c r="Q44" s="9"/>
      <c r="R44" s="9"/>
      <c r="S44" s="9"/>
    </row>
    <row r="45" spans="1:19" s="1" customFormat="1" ht="9" customHeight="1" x14ac:dyDescent="0.25">
      <c r="A45" s="9"/>
      <c r="B45" s="176"/>
      <c r="C45" s="176"/>
      <c r="D45" s="176"/>
      <c r="E45" s="176"/>
      <c r="F45" s="176"/>
      <c r="G45" s="176"/>
      <c r="H45" s="176"/>
      <c r="I45" s="176"/>
      <c r="J45" s="177"/>
      <c r="K45" s="178"/>
      <c r="L45" s="179"/>
      <c r="M45" s="177"/>
      <c r="N45" s="9"/>
      <c r="O45" s="9"/>
      <c r="P45" s="9"/>
      <c r="Q45" s="9"/>
      <c r="R45" s="9"/>
      <c r="S45" s="9"/>
    </row>
    <row r="46" spans="1:19" s="1" customFormat="1" x14ac:dyDescent="0.25">
      <c r="A46" s="9"/>
      <c r="B46" s="177" t="s">
        <v>258</v>
      </c>
      <c r="C46" s="9"/>
      <c r="D46" s="9"/>
      <c r="E46" s="9"/>
      <c r="F46" s="9"/>
      <c r="G46" s="9"/>
      <c r="H46" s="9"/>
      <c r="I46" s="9"/>
      <c r="J46" s="9"/>
      <c r="K46" s="9"/>
      <c r="L46" s="9"/>
      <c r="M46" s="9"/>
      <c r="N46" s="9"/>
      <c r="O46" s="9"/>
      <c r="P46" s="9"/>
      <c r="Q46" s="9"/>
      <c r="R46" s="9"/>
      <c r="S46" s="9"/>
    </row>
    <row r="47" spans="1:19" s="1" customFormat="1" x14ac:dyDescent="0.25">
      <c r="A47" s="9"/>
      <c r="B47" s="9"/>
      <c r="C47" s="9"/>
      <c r="D47" s="9"/>
      <c r="E47" s="9"/>
      <c r="F47" s="9"/>
      <c r="G47" s="9"/>
      <c r="H47" s="9"/>
      <c r="I47" s="9"/>
      <c r="J47" s="9"/>
      <c r="K47" s="9"/>
      <c r="L47" s="9"/>
      <c r="M47" s="9"/>
      <c r="N47" s="9"/>
      <c r="O47" s="9"/>
      <c r="P47" s="9"/>
      <c r="Q47" s="9"/>
      <c r="R47" s="9"/>
      <c r="S47" s="9"/>
    </row>
    <row r="48" spans="1:19" x14ac:dyDescent="0.25">
      <c r="A48" s="8"/>
      <c r="B48" s="8"/>
      <c r="C48" s="8"/>
      <c r="D48" s="8"/>
      <c r="E48" s="8"/>
      <c r="F48" s="8"/>
      <c r="G48" s="8"/>
      <c r="H48" s="8"/>
      <c r="I48" s="8"/>
      <c r="J48" s="8"/>
      <c r="K48" s="8"/>
      <c r="L48" s="8"/>
      <c r="M48" s="8"/>
      <c r="N48" s="8"/>
      <c r="O48" s="8"/>
      <c r="P48" s="8"/>
      <c r="Q48" s="8"/>
      <c r="R48" s="8"/>
      <c r="S48" s="8"/>
    </row>
  </sheetData>
  <sheetProtection password="CF29" sheet="1" objects="1" scenarios="1" selectLockedCells="1"/>
  <mergeCells count="21">
    <mergeCell ref="B7:C7"/>
    <mergeCell ref="D7:E7"/>
    <mergeCell ref="F7:G7"/>
    <mergeCell ref="B8:C8"/>
    <mergeCell ref="D8:E8"/>
    <mergeCell ref="B39:M44"/>
    <mergeCell ref="O9:R37"/>
    <mergeCell ref="I9:M9"/>
    <mergeCell ref="B15:E15"/>
    <mergeCell ref="B16:E16"/>
    <mergeCell ref="B18:F18"/>
    <mergeCell ref="B23:G23"/>
    <mergeCell ref="B24:G24"/>
    <mergeCell ref="B25:D25"/>
    <mergeCell ref="B36:G36"/>
    <mergeCell ref="B9:C9"/>
    <mergeCell ref="D9:E9"/>
    <mergeCell ref="F9:G9"/>
    <mergeCell ref="B34:G34"/>
    <mergeCell ref="B28:F28"/>
    <mergeCell ref="B26:F26"/>
  </mergeCells>
  <dataValidations count="1">
    <dataValidation type="list" allowBlank="1" showInputMessage="1" showErrorMessage="1" sqref="Y6">
      <formula1>$U$4:$U$9</formula1>
    </dataValidation>
  </dataValidations>
  <printOptions horizontalCentered="1"/>
  <pageMargins left="0.55118110236220474" right="0.55118110236220474" top="0.19685039370078741" bottom="0.19685039370078741" header="0" footer="0"/>
  <pageSetup paperSize="9" scale="68" orientation="portrait" horizontalDpi="4294967292" verticalDpi="4294967292"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HELP!B4:B41</xm:f>
          </x14:formula1>
          <xm:sqref>P6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T48"/>
  <sheetViews>
    <sheetView showGridLines="0" zoomScale="75" zoomScaleNormal="75" zoomScalePageLayoutView="125" workbookViewId="0">
      <selection activeCell="I9" sqref="I9:M9"/>
    </sheetView>
  </sheetViews>
  <sheetFormatPr defaultColWidth="11" defaultRowHeight="15.75" x14ac:dyDescent="0.25"/>
  <cols>
    <col min="1" max="1" width="3.625" customWidth="1"/>
    <col min="2" max="2" width="3.875" customWidth="1"/>
    <col min="5" max="5" width="16" customWidth="1"/>
    <col min="6" max="6" width="11.5" customWidth="1"/>
    <col min="7" max="7" width="6.5" customWidth="1"/>
    <col min="8" max="8" width="3.375" customWidth="1"/>
    <col min="9" max="9" width="15.875" customWidth="1"/>
    <col min="10" max="10" width="3.375" customWidth="1"/>
    <col min="11" max="11" width="15.875" customWidth="1"/>
    <col min="12" max="12" width="3.375" customWidth="1"/>
    <col min="13" max="13" width="15.875" customWidth="1"/>
    <col min="14" max="14" width="3.375" customWidth="1"/>
    <col min="15" max="15" width="6.75" customWidth="1"/>
    <col min="16" max="16" width="40.25" customWidth="1"/>
    <col min="17" max="18" width="3.625" customWidth="1"/>
  </cols>
  <sheetData>
    <row r="2" spans="1:20" ht="15" customHeight="1" x14ac:dyDescent="0.6">
      <c r="A2" s="183"/>
      <c r="B2" s="183"/>
      <c r="C2" s="184"/>
      <c r="D2" s="184"/>
      <c r="E2" s="184"/>
      <c r="F2" s="184"/>
      <c r="G2" s="184"/>
      <c r="H2" s="184"/>
      <c r="I2" s="184"/>
      <c r="J2" s="184"/>
      <c r="K2" s="184"/>
      <c r="L2" s="192"/>
      <c r="M2" s="192"/>
      <c r="N2" s="182"/>
      <c r="O2" s="183"/>
      <c r="P2" s="183"/>
      <c r="Q2" s="183"/>
      <c r="R2" s="183"/>
      <c r="S2" s="9"/>
      <c r="T2" s="1"/>
    </row>
    <row r="3" spans="1:20" ht="15" customHeight="1" x14ac:dyDescent="0.45">
      <c r="A3" s="183"/>
      <c r="B3" s="183"/>
      <c r="C3" s="186"/>
      <c r="D3" s="187"/>
      <c r="E3" s="186"/>
      <c r="F3" s="186"/>
      <c r="G3" s="186"/>
      <c r="H3" s="186"/>
      <c r="I3" s="186"/>
      <c r="J3" s="186"/>
      <c r="K3" s="183"/>
      <c r="L3" s="182"/>
      <c r="M3" s="182"/>
      <c r="N3" s="182"/>
      <c r="O3" s="183"/>
      <c r="P3" s="183"/>
      <c r="Q3" s="183"/>
      <c r="R3" s="183"/>
      <c r="S3" s="9"/>
      <c r="T3" s="1"/>
    </row>
    <row r="4" spans="1:20" ht="35.25" x14ac:dyDescent="0.5">
      <c r="A4" s="183"/>
      <c r="B4" s="183"/>
      <c r="C4" s="183"/>
      <c r="D4" s="183"/>
      <c r="E4" s="190" t="s">
        <v>261</v>
      </c>
      <c r="F4" s="183"/>
      <c r="G4" s="183"/>
      <c r="H4" s="183"/>
      <c r="I4" s="183"/>
      <c r="J4" s="183"/>
      <c r="K4" s="183"/>
      <c r="L4" s="182"/>
      <c r="M4" s="182"/>
      <c r="N4" s="182"/>
      <c r="O4" s="183"/>
      <c r="P4" s="188"/>
      <c r="Q4" s="183"/>
      <c r="R4" s="183"/>
      <c r="S4" s="9"/>
      <c r="T4" s="1"/>
    </row>
    <row r="5" spans="1:20" ht="15.75" customHeight="1" x14ac:dyDescent="0.25">
      <c r="A5" s="183"/>
      <c r="B5" s="183"/>
      <c r="C5" s="183"/>
      <c r="D5" s="183"/>
      <c r="E5" s="183"/>
      <c r="F5" s="183"/>
      <c r="G5" s="183"/>
      <c r="H5" s="183"/>
      <c r="I5" s="183"/>
      <c r="J5" s="183"/>
      <c r="K5" s="183"/>
      <c r="L5" s="182"/>
      <c r="M5" s="182"/>
      <c r="N5" s="182"/>
      <c r="O5" s="183"/>
      <c r="P5" s="174" t="s">
        <v>59</v>
      </c>
      <c r="Q5" s="183"/>
      <c r="R5" s="183"/>
      <c r="S5" s="9"/>
      <c r="T5" s="1"/>
    </row>
    <row r="6" spans="1:20" x14ac:dyDescent="0.25">
      <c r="A6" s="30"/>
      <c r="B6" s="30"/>
      <c r="C6" s="30"/>
      <c r="D6" s="30"/>
      <c r="E6" s="30"/>
      <c r="F6" s="30"/>
      <c r="G6" s="30"/>
      <c r="H6" s="30"/>
      <c r="I6" s="30"/>
      <c r="J6" s="30"/>
      <c r="K6" s="30"/>
      <c r="L6" s="30"/>
      <c r="M6" s="30"/>
      <c r="N6" s="30"/>
      <c r="O6" s="189" t="s">
        <v>58</v>
      </c>
      <c r="P6" s="191" t="s">
        <v>54</v>
      </c>
      <c r="Q6" s="183"/>
      <c r="R6" s="183"/>
      <c r="S6" s="8"/>
    </row>
    <row r="7" spans="1:20" x14ac:dyDescent="0.25">
      <c r="A7" s="67"/>
      <c r="B7" s="230" t="s">
        <v>0</v>
      </c>
      <c r="C7" s="230"/>
      <c r="D7" s="250" t="str">
        <f>IF('MAIN ENTITY'!D7:E7="","",'MAIN ENTITY'!D7:E7)</f>
        <v/>
      </c>
      <c r="E7" s="250"/>
      <c r="F7" s="235" t="s">
        <v>2</v>
      </c>
      <c r="G7" s="235"/>
      <c r="H7" s="70"/>
      <c r="I7" s="44" t="str">
        <f>IF('MAIN ENTITY'!I7="","",'MAIN ENTITY'!I7)</f>
        <v/>
      </c>
      <c r="J7" s="30"/>
      <c r="K7" s="44" t="str">
        <f>IF(I7="","",I7-1)</f>
        <v/>
      </c>
      <c r="L7" s="30"/>
      <c r="M7" s="80" t="str">
        <f>IF(I7="","",I7-2)</f>
        <v/>
      </c>
      <c r="N7" s="30"/>
      <c r="O7" s="183"/>
      <c r="P7" s="183"/>
      <c r="Q7" s="183"/>
      <c r="R7" s="183"/>
      <c r="S7" s="8"/>
    </row>
    <row r="8" spans="1:20" x14ac:dyDescent="0.25">
      <c r="A8" s="67"/>
      <c r="B8" s="231" t="s">
        <v>1</v>
      </c>
      <c r="C8" s="231"/>
      <c r="D8" s="249" t="str">
        <f>IF('MAIN ENTITY'!D8:E8="","",'MAIN ENTITY'!D8:E8)</f>
        <v/>
      </c>
      <c r="E8" s="249"/>
      <c r="F8" s="70"/>
      <c r="G8" s="71"/>
      <c r="H8" s="70"/>
      <c r="I8" s="30"/>
      <c r="J8" s="30"/>
      <c r="K8" s="30"/>
      <c r="L8" s="30"/>
      <c r="M8" s="45"/>
      <c r="N8" s="30"/>
      <c r="O8" s="174" t="str">
        <f>P6</f>
        <v>INSTRUCTIONS</v>
      </c>
      <c r="P8" s="183"/>
      <c r="Q8" s="183"/>
      <c r="R8" s="183"/>
      <c r="S8" s="8"/>
    </row>
    <row r="9" spans="1:20" x14ac:dyDescent="0.25">
      <c r="A9" s="67"/>
      <c r="B9" s="232" t="s">
        <v>250</v>
      </c>
      <c r="C9" s="232"/>
      <c r="D9" s="249" t="str">
        <f>IF('MAIN ENTITY'!D9:E9="","",'MAIN ENTITY'!D9:E9)</f>
        <v/>
      </c>
      <c r="E9" s="249"/>
      <c r="F9" s="235" t="s">
        <v>129</v>
      </c>
      <c r="G9" s="235"/>
      <c r="H9" s="70"/>
      <c r="I9" s="251"/>
      <c r="J9" s="251"/>
      <c r="K9" s="251"/>
      <c r="L9" s="251"/>
      <c r="M9" s="251"/>
      <c r="N9" s="30"/>
      <c r="O9" s="209" t="str">
        <f>VLOOKUP(P6,HELP!B4:C41,2,FALSE)</f>
        <v xml:space="preserve">The Disability Income Calculator is designed to assist you in determining the appropriate level of Disability Income Insurance cover for business owners based on financial information from Tax Returns, Profit &amp; Loss Statements, PAYG Summary Statements and Group Certificates etc. Please follow the instructions below:
1. Complete all WHITE fields as required. Refer to the HELP search menu as required to complete each field.
2. Where there is more than one trading entity in the business structure complete an additional entity worksheet by clicking on the GREEN tabs at the bottom of the worksheet.  Complete the additional entity worksheets for any additional entities that make up the business structure based on the financials for each additional entity. When information has been entered for all entities the summary at the bottom of the Main Entity worksheet will provide an indicative maximum monthly benefit amount (based on the income from all business entities).
3. The calculator may also be used for an Applicant who is an EMPLOYEE ONLY and has NO ownership interest in the business, directly or otherwise. Just enter the Applicants details in the Main Entity worksheet and enter actual yearly salary &amp; wage figures etc as per the Applicants Personal Income Tax Returns etc under 'Plus Salary/Wages/Fringe Benefit etc from 3rd Party Employers'. 
4. If you are unsure about how to complete the DI Calculator please contact your Underwriter.
Please note, the DI Calculator does NOT allow for 100% Super Contributions.
</v>
      </c>
      <c r="P9" s="210"/>
      <c r="Q9" s="210"/>
      <c r="R9" s="211"/>
      <c r="S9" s="8"/>
    </row>
    <row r="10" spans="1:20" x14ac:dyDescent="0.25">
      <c r="A10" s="67"/>
      <c r="B10" s="64"/>
      <c r="C10" s="64"/>
      <c r="D10" s="30"/>
      <c r="E10" s="30"/>
      <c r="F10" s="70"/>
      <c r="G10" s="70"/>
      <c r="H10" s="70"/>
      <c r="I10" s="30"/>
      <c r="J10" s="30"/>
      <c r="K10" s="30"/>
      <c r="L10" s="30"/>
      <c r="M10" s="30"/>
      <c r="N10" s="30"/>
      <c r="O10" s="212"/>
      <c r="P10" s="213"/>
      <c r="Q10" s="213"/>
      <c r="R10" s="214"/>
      <c r="S10" s="8"/>
    </row>
    <row r="11" spans="1:20" x14ac:dyDescent="0.25">
      <c r="A11" s="46" t="s">
        <v>14</v>
      </c>
      <c r="B11" s="72" t="s">
        <v>4</v>
      </c>
      <c r="C11" s="72"/>
      <c r="D11" s="72"/>
      <c r="E11" s="72"/>
      <c r="F11" s="103"/>
      <c r="G11" s="103"/>
      <c r="H11" s="103"/>
      <c r="I11" s="95"/>
      <c r="J11" s="30"/>
      <c r="K11" s="97"/>
      <c r="L11" s="30"/>
      <c r="M11" s="97"/>
      <c r="N11" s="30"/>
      <c r="O11" s="212"/>
      <c r="P11" s="213"/>
      <c r="Q11" s="213"/>
      <c r="R11" s="214"/>
      <c r="S11" s="8"/>
    </row>
    <row r="12" spans="1:20" x14ac:dyDescent="0.25">
      <c r="A12" s="46" t="s">
        <v>15</v>
      </c>
      <c r="B12" s="52" t="s">
        <v>5</v>
      </c>
      <c r="C12" s="30"/>
      <c r="D12" s="52"/>
      <c r="E12" s="30"/>
      <c r="F12" s="113"/>
      <c r="G12" s="113"/>
      <c r="H12" s="113"/>
      <c r="I12" s="98"/>
      <c r="J12" s="30"/>
      <c r="K12" s="133"/>
      <c r="L12" s="30"/>
      <c r="M12" s="133"/>
      <c r="N12" s="30"/>
      <c r="O12" s="212"/>
      <c r="P12" s="213"/>
      <c r="Q12" s="213"/>
      <c r="R12" s="214"/>
      <c r="S12" s="8"/>
    </row>
    <row r="13" spans="1:20" x14ac:dyDescent="0.25">
      <c r="A13" s="46" t="s">
        <v>16</v>
      </c>
      <c r="B13" s="118" t="s">
        <v>6</v>
      </c>
      <c r="C13" s="50"/>
      <c r="D13" s="50"/>
      <c r="E13" s="54"/>
      <c r="F13" s="115"/>
      <c r="G13" s="70"/>
      <c r="H13" s="115"/>
      <c r="I13" s="40">
        <f>SUM(I11-I12)</f>
        <v>0</v>
      </c>
      <c r="J13" s="30"/>
      <c r="K13" s="40">
        <f>SUM(K11-K12)</f>
        <v>0</v>
      </c>
      <c r="L13" s="30"/>
      <c r="M13" s="40">
        <f>SUM(M11-M12)</f>
        <v>0</v>
      </c>
      <c r="N13" s="30"/>
      <c r="O13" s="212"/>
      <c r="P13" s="213"/>
      <c r="Q13" s="213"/>
      <c r="R13" s="214"/>
      <c r="S13" s="8"/>
    </row>
    <row r="14" spans="1:20" x14ac:dyDescent="0.25">
      <c r="A14" s="46"/>
      <c r="B14" s="45"/>
      <c r="C14" s="30"/>
      <c r="D14" s="30"/>
      <c r="E14" s="45"/>
      <c r="F14" s="70"/>
      <c r="G14" s="117"/>
      <c r="H14" s="70"/>
      <c r="I14" s="30"/>
      <c r="J14" s="30"/>
      <c r="K14" s="30"/>
      <c r="L14" s="30"/>
      <c r="M14" s="30"/>
      <c r="N14" s="30"/>
      <c r="O14" s="212"/>
      <c r="P14" s="213"/>
      <c r="Q14" s="213"/>
      <c r="R14" s="214"/>
      <c r="S14" s="8"/>
    </row>
    <row r="15" spans="1:20" x14ac:dyDescent="0.25">
      <c r="A15" s="46"/>
      <c r="B15" s="238" t="s">
        <v>7</v>
      </c>
      <c r="C15" s="238"/>
      <c r="D15" s="238"/>
      <c r="E15" s="238"/>
      <c r="F15" s="113"/>
      <c r="G15" s="70"/>
      <c r="H15" s="70"/>
      <c r="I15" s="134"/>
      <c r="J15" s="30"/>
      <c r="K15" s="135"/>
      <c r="L15" s="30"/>
      <c r="M15" s="134"/>
      <c r="N15" s="30"/>
      <c r="O15" s="212"/>
      <c r="P15" s="213"/>
      <c r="Q15" s="213"/>
      <c r="R15" s="214"/>
      <c r="S15" s="8"/>
    </row>
    <row r="16" spans="1:20" x14ac:dyDescent="0.25">
      <c r="A16" s="46"/>
      <c r="B16" s="220" t="s">
        <v>8</v>
      </c>
      <c r="C16" s="220"/>
      <c r="D16" s="220"/>
      <c r="E16" s="220"/>
      <c r="F16" s="115"/>
      <c r="G16" s="115"/>
      <c r="H16" s="115"/>
      <c r="I16" s="79">
        <f>SUM(I13*I15)</f>
        <v>0</v>
      </c>
      <c r="J16" s="30"/>
      <c r="K16" s="42">
        <f>SUM(K13*K15)</f>
        <v>0</v>
      </c>
      <c r="L16" s="30"/>
      <c r="M16" s="79">
        <f>SUM(M13*M15)</f>
        <v>0</v>
      </c>
      <c r="N16" s="30"/>
      <c r="O16" s="212"/>
      <c r="P16" s="213"/>
      <c r="Q16" s="213"/>
      <c r="R16" s="214"/>
      <c r="S16" s="8"/>
    </row>
    <row r="17" spans="1:19" x14ac:dyDescent="0.25">
      <c r="A17" s="46"/>
      <c r="B17" s="70"/>
      <c r="C17" s="70"/>
      <c r="D17" s="70"/>
      <c r="E17" s="70"/>
      <c r="F17" s="70"/>
      <c r="G17" s="30"/>
      <c r="H17" s="30"/>
      <c r="I17" s="54"/>
      <c r="J17" s="30"/>
      <c r="K17" s="54"/>
      <c r="L17" s="30"/>
      <c r="M17" s="54"/>
      <c r="N17" s="30"/>
      <c r="O17" s="212"/>
      <c r="P17" s="213"/>
      <c r="Q17" s="213"/>
      <c r="R17" s="214"/>
      <c r="S17" s="8"/>
    </row>
    <row r="18" spans="1:19" ht="17.25" x14ac:dyDescent="0.3">
      <c r="A18" s="46"/>
      <c r="B18" s="229" t="s">
        <v>195</v>
      </c>
      <c r="C18" s="229"/>
      <c r="D18" s="229"/>
      <c r="E18" s="229"/>
      <c r="F18" s="229"/>
      <c r="G18" s="52"/>
      <c r="H18" s="30"/>
      <c r="I18" s="30"/>
      <c r="J18" s="30"/>
      <c r="K18" s="52"/>
      <c r="L18" s="30"/>
      <c r="M18" s="52"/>
      <c r="N18" s="30"/>
      <c r="O18" s="212"/>
      <c r="P18" s="213"/>
      <c r="Q18" s="213"/>
      <c r="R18" s="214"/>
      <c r="S18" s="8"/>
    </row>
    <row r="19" spans="1:19" x14ac:dyDescent="0.25">
      <c r="A19" s="46" t="s">
        <v>17</v>
      </c>
      <c r="B19" s="115" t="s">
        <v>60</v>
      </c>
      <c r="C19" s="115"/>
      <c r="D19" s="115"/>
      <c r="E19" s="115"/>
      <c r="F19" s="115"/>
      <c r="G19" s="171"/>
      <c r="H19" s="50"/>
      <c r="I19" s="93"/>
      <c r="J19" s="30"/>
      <c r="K19" s="93"/>
      <c r="L19" s="30"/>
      <c r="M19" s="93"/>
      <c r="N19" s="30"/>
      <c r="O19" s="212"/>
      <c r="P19" s="213"/>
      <c r="Q19" s="213"/>
      <c r="R19" s="214"/>
      <c r="S19" s="8"/>
    </row>
    <row r="20" spans="1:19" x14ac:dyDescent="0.25">
      <c r="A20" s="46" t="s">
        <v>18</v>
      </c>
      <c r="B20" s="117" t="s">
        <v>9</v>
      </c>
      <c r="C20" s="117"/>
      <c r="D20" s="117"/>
      <c r="E20" s="117"/>
      <c r="F20" s="117"/>
      <c r="G20" s="30"/>
      <c r="H20" s="30"/>
      <c r="I20" s="95"/>
      <c r="J20" s="30"/>
      <c r="K20" s="94"/>
      <c r="L20" s="30"/>
      <c r="M20" s="95"/>
      <c r="N20" s="30"/>
      <c r="O20" s="212"/>
      <c r="P20" s="213"/>
      <c r="Q20" s="213"/>
      <c r="R20" s="214"/>
      <c r="S20" s="8"/>
    </row>
    <row r="21" spans="1:19" x14ac:dyDescent="0.25">
      <c r="A21" s="46" t="s">
        <v>19</v>
      </c>
      <c r="B21" s="104" t="s">
        <v>12</v>
      </c>
      <c r="C21" s="104"/>
      <c r="D21" s="104"/>
      <c r="E21" s="104"/>
      <c r="F21" s="104"/>
      <c r="G21" s="136"/>
      <c r="H21" s="51"/>
      <c r="I21" s="94"/>
      <c r="J21" s="30"/>
      <c r="K21" s="95"/>
      <c r="L21" s="30"/>
      <c r="M21" s="94"/>
      <c r="N21" s="30"/>
      <c r="O21" s="212"/>
      <c r="P21" s="213"/>
      <c r="Q21" s="213"/>
      <c r="R21" s="214"/>
      <c r="S21" s="8"/>
    </row>
    <row r="22" spans="1:19" x14ac:dyDescent="0.25">
      <c r="A22" s="46" t="s">
        <v>20</v>
      </c>
      <c r="B22" s="70" t="s">
        <v>13</v>
      </c>
      <c r="C22" s="104"/>
      <c r="D22" s="104"/>
      <c r="E22" s="104"/>
      <c r="F22" s="104"/>
      <c r="G22" s="45"/>
      <c r="H22" s="30"/>
      <c r="I22" s="95"/>
      <c r="J22" s="30"/>
      <c r="K22" s="94"/>
      <c r="L22" s="30"/>
      <c r="M22" s="94"/>
      <c r="N22" s="30"/>
      <c r="O22" s="212"/>
      <c r="P22" s="213"/>
      <c r="Q22" s="213"/>
      <c r="R22" s="214"/>
      <c r="S22" s="8"/>
    </row>
    <row r="23" spans="1:19" x14ac:dyDescent="0.25">
      <c r="A23" s="46" t="s">
        <v>21</v>
      </c>
      <c r="B23" s="219"/>
      <c r="C23" s="219"/>
      <c r="D23" s="219"/>
      <c r="E23" s="219"/>
      <c r="F23" s="219"/>
      <c r="G23" s="219"/>
      <c r="H23" s="51"/>
      <c r="I23" s="96"/>
      <c r="J23" s="30"/>
      <c r="K23" s="94"/>
      <c r="L23" s="30"/>
      <c r="M23" s="94"/>
      <c r="N23" s="30"/>
      <c r="O23" s="212"/>
      <c r="P23" s="213"/>
      <c r="Q23" s="213"/>
      <c r="R23" s="214"/>
      <c r="S23" s="8"/>
    </row>
    <row r="24" spans="1:19" x14ac:dyDescent="0.25">
      <c r="A24" s="46" t="s">
        <v>22</v>
      </c>
      <c r="B24" s="222"/>
      <c r="C24" s="222"/>
      <c r="D24" s="222"/>
      <c r="E24" s="222"/>
      <c r="F24" s="222"/>
      <c r="G24" s="222"/>
      <c r="H24" s="30"/>
      <c r="I24" s="98"/>
      <c r="J24" s="30"/>
      <c r="K24" s="98"/>
      <c r="L24" s="30"/>
      <c r="M24" s="133"/>
      <c r="N24" s="30"/>
      <c r="O24" s="212"/>
      <c r="P24" s="213"/>
      <c r="Q24" s="213"/>
      <c r="R24" s="214"/>
      <c r="S24" s="8"/>
    </row>
    <row r="25" spans="1:19" x14ac:dyDescent="0.25">
      <c r="A25" s="46"/>
      <c r="B25" s="220" t="s">
        <v>201</v>
      </c>
      <c r="C25" s="220"/>
      <c r="D25" s="220"/>
      <c r="E25" s="48"/>
      <c r="F25" s="47"/>
      <c r="G25" s="65"/>
      <c r="H25" s="54"/>
      <c r="I25" s="40">
        <f>SUM(I19:I24)</f>
        <v>0</v>
      </c>
      <c r="J25" s="30"/>
      <c r="K25" s="40">
        <f>SUM(K19:K24)</f>
        <v>0</v>
      </c>
      <c r="L25" s="30"/>
      <c r="M25" s="40">
        <f>SUM(M19:M24)</f>
        <v>0</v>
      </c>
      <c r="N25" s="30"/>
      <c r="O25" s="212"/>
      <c r="P25" s="213"/>
      <c r="Q25" s="213"/>
      <c r="R25" s="214"/>
      <c r="S25" s="8"/>
    </row>
    <row r="26" spans="1:19" ht="17.25" x14ac:dyDescent="0.3">
      <c r="A26" s="46"/>
      <c r="B26" s="228" t="str">
        <f>"Total Business Add Backs ("&amp;D8&amp;"'s share thereof)"</f>
        <v>Total Business Add Backs ('s share thereof)</v>
      </c>
      <c r="C26" s="228"/>
      <c r="D26" s="228"/>
      <c r="E26" s="228"/>
      <c r="F26" s="228"/>
      <c r="G26" s="120"/>
      <c r="H26" s="121"/>
      <c r="I26" s="40">
        <f>I25*I15</f>
        <v>0</v>
      </c>
      <c r="J26" s="30"/>
      <c r="K26" s="40">
        <f>K25*K15</f>
        <v>0</v>
      </c>
      <c r="L26" s="30"/>
      <c r="M26" s="40">
        <f>M25*M15</f>
        <v>0</v>
      </c>
      <c r="N26" s="30"/>
      <c r="O26" s="212"/>
      <c r="P26" s="213"/>
      <c r="Q26" s="213"/>
      <c r="R26" s="214"/>
      <c r="S26" s="8"/>
    </row>
    <row r="27" spans="1:19" x14ac:dyDescent="0.25">
      <c r="A27" s="46"/>
      <c r="B27" s="70"/>
      <c r="C27" s="70"/>
      <c r="D27" s="70"/>
      <c r="E27" s="70"/>
      <c r="F27" s="117"/>
      <c r="G27" s="70"/>
      <c r="H27" s="116"/>
      <c r="I27" s="53"/>
      <c r="J27" s="30"/>
      <c r="K27" s="54"/>
      <c r="L27" s="30"/>
      <c r="M27" s="30"/>
      <c r="N27" s="30"/>
      <c r="O27" s="212"/>
      <c r="P27" s="213"/>
      <c r="Q27" s="213"/>
      <c r="R27" s="214"/>
      <c r="S27" s="8"/>
    </row>
    <row r="28" spans="1:19" ht="17.25" x14ac:dyDescent="0.3">
      <c r="A28" s="46"/>
      <c r="B28" s="229" t="str">
        <f>"Plus ("&amp;D8&amp;"'s) Business Add Backs"</f>
        <v>Plus ('s) Business Add Backs</v>
      </c>
      <c r="C28" s="229"/>
      <c r="D28" s="229"/>
      <c r="E28" s="229"/>
      <c r="F28" s="229"/>
      <c r="G28" s="70"/>
      <c r="H28" s="122"/>
      <c r="I28" s="53"/>
      <c r="J28" s="30"/>
      <c r="K28" s="53"/>
      <c r="L28" s="30"/>
      <c r="M28" s="30"/>
      <c r="N28" s="30"/>
      <c r="O28" s="212"/>
      <c r="P28" s="213"/>
      <c r="Q28" s="213"/>
      <c r="R28" s="214"/>
      <c r="S28" s="8"/>
    </row>
    <row r="29" spans="1:19" x14ac:dyDescent="0.25">
      <c r="A29" s="46" t="s">
        <v>164</v>
      </c>
      <c r="B29" s="104" t="s">
        <v>213</v>
      </c>
      <c r="C29" s="104"/>
      <c r="D29" s="115"/>
      <c r="E29" s="104"/>
      <c r="F29" s="115"/>
      <c r="G29" s="115"/>
      <c r="H29" s="115"/>
      <c r="I29" s="94"/>
      <c r="J29" s="30"/>
      <c r="K29" s="94"/>
      <c r="L29" s="30"/>
      <c r="M29" s="94"/>
      <c r="N29" s="30"/>
      <c r="O29" s="212"/>
      <c r="P29" s="213"/>
      <c r="Q29" s="213"/>
      <c r="R29" s="214"/>
      <c r="S29" s="8"/>
    </row>
    <row r="30" spans="1:19" x14ac:dyDescent="0.25">
      <c r="A30" s="46" t="s">
        <v>23</v>
      </c>
      <c r="B30" s="104" t="s">
        <v>214</v>
      </c>
      <c r="C30" s="104"/>
      <c r="D30" s="70"/>
      <c r="E30" s="104"/>
      <c r="F30" s="70"/>
      <c r="G30" s="122"/>
      <c r="H30" s="104"/>
      <c r="I30" s="94"/>
      <c r="J30" s="30"/>
      <c r="K30" s="94"/>
      <c r="L30" s="30"/>
      <c r="M30" s="94"/>
      <c r="N30" s="30"/>
      <c r="O30" s="212"/>
      <c r="P30" s="213"/>
      <c r="Q30" s="213"/>
      <c r="R30" s="214"/>
      <c r="S30" s="8"/>
    </row>
    <row r="31" spans="1:19" x14ac:dyDescent="0.25">
      <c r="A31" s="46" t="s">
        <v>24</v>
      </c>
      <c r="B31" s="70" t="s">
        <v>200</v>
      </c>
      <c r="C31" s="104"/>
      <c r="D31" s="104"/>
      <c r="E31" s="104"/>
      <c r="F31" s="104"/>
      <c r="G31" s="117"/>
      <c r="H31" s="70"/>
      <c r="I31" s="95"/>
      <c r="J31" s="30"/>
      <c r="K31" s="94"/>
      <c r="L31" s="30"/>
      <c r="M31" s="94"/>
      <c r="N31" s="30"/>
      <c r="O31" s="212"/>
      <c r="P31" s="213"/>
      <c r="Q31" s="213"/>
      <c r="R31" s="214"/>
      <c r="S31" s="8"/>
    </row>
    <row r="32" spans="1:19" x14ac:dyDescent="0.25">
      <c r="A32" s="46" t="s">
        <v>25</v>
      </c>
      <c r="B32" s="104" t="s">
        <v>11</v>
      </c>
      <c r="C32" s="104"/>
      <c r="D32" s="104"/>
      <c r="E32" s="104"/>
      <c r="F32" s="104"/>
      <c r="G32" s="117"/>
      <c r="H32" s="104"/>
      <c r="I32" s="96"/>
      <c r="J32" s="30"/>
      <c r="K32" s="94"/>
      <c r="L32" s="30"/>
      <c r="M32" s="94"/>
      <c r="N32" s="30"/>
      <c r="O32" s="212"/>
      <c r="P32" s="213"/>
      <c r="Q32" s="213"/>
      <c r="R32" s="214"/>
      <c r="S32" s="8"/>
    </row>
    <row r="33" spans="1:20" x14ac:dyDescent="0.25">
      <c r="A33" s="46" t="s">
        <v>196</v>
      </c>
      <c r="B33" s="104" t="s">
        <v>163</v>
      </c>
      <c r="C33" s="104"/>
      <c r="D33" s="122"/>
      <c r="E33" s="104"/>
      <c r="F33" s="104"/>
      <c r="G33" s="117"/>
      <c r="H33" s="122"/>
      <c r="I33" s="96"/>
      <c r="J33" s="30"/>
      <c r="K33" s="94"/>
      <c r="L33" s="30"/>
      <c r="M33" s="94"/>
      <c r="N33" s="30"/>
      <c r="O33" s="212"/>
      <c r="P33" s="213"/>
      <c r="Q33" s="213"/>
      <c r="R33" s="214"/>
      <c r="S33" s="8"/>
    </row>
    <row r="34" spans="1:20" x14ac:dyDescent="0.25">
      <c r="A34" s="46" t="s">
        <v>211</v>
      </c>
      <c r="B34" s="219"/>
      <c r="C34" s="219"/>
      <c r="D34" s="219"/>
      <c r="E34" s="219"/>
      <c r="F34" s="219"/>
      <c r="G34" s="219"/>
      <c r="H34" s="51"/>
      <c r="I34" s="94"/>
      <c r="J34" s="30"/>
      <c r="K34" s="94"/>
      <c r="L34" s="30"/>
      <c r="M34" s="94"/>
      <c r="N34" s="30"/>
      <c r="O34" s="212"/>
      <c r="P34" s="213"/>
      <c r="Q34" s="213"/>
      <c r="R34" s="214"/>
      <c r="S34" s="8"/>
    </row>
    <row r="35" spans="1:20" x14ac:dyDescent="0.25">
      <c r="A35" s="46"/>
      <c r="B35" s="70"/>
      <c r="C35" s="70"/>
      <c r="D35" s="70"/>
      <c r="E35" s="70"/>
      <c r="F35" s="103"/>
      <c r="G35" s="70"/>
      <c r="H35" s="103"/>
      <c r="I35" s="52"/>
      <c r="J35" s="30"/>
      <c r="K35" s="53"/>
      <c r="L35" s="30"/>
      <c r="M35" s="30"/>
      <c r="N35" s="30"/>
      <c r="O35" s="212"/>
      <c r="P35" s="213"/>
      <c r="Q35" s="213"/>
      <c r="R35" s="214"/>
      <c r="S35" s="8"/>
    </row>
    <row r="36" spans="1:20" ht="17.25" x14ac:dyDescent="0.3">
      <c r="A36" s="46"/>
      <c r="B36" s="252" t="str">
        <f>"Adjusted Net Income ("&amp;I9&amp;")"</f>
        <v>Adjusted Net Income ()</v>
      </c>
      <c r="C36" s="252"/>
      <c r="D36" s="252"/>
      <c r="E36" s="252"/>
      <c r="F36" s="252"/>
      <c r="G36" s="252"/>
      <c r="H36" s="70"/>
      <c r="I36" s="42">
        <f>SUM(I29:I34)+I26+I16</f>
        <v>0</v>
      </c>
      <c r="J36" s="30"/>
      <c r="K36" s="40">
        <f>SUM(K29:K34)+K26+K16</f>
        <v>0</v>
      </c>
      <c r="L36" s="30"/>
      <c r="M36" s="40">
        <f>SUM(M29:M34)+M26+M16</f>
        <v>0</v>
      </c>
      <c r="N36" s="30"/>
      <c r="O36" s="212"/>
      <c r="P36" s="213"/>
      <c r="Q36" s="213"/>
      <c r="R36" s="214"/>
      <c r="S36" s="8"/>
    </row>
    <row r="37" spans="1:20" x14ac:dyDescent="0.25">
      <c r="A37" s="46"/>
      <c r="B37" s="30"/>
      <c r="C37" s="30"/>
      <c r="D37" s="30"/>
      <c r="E37" s="30"/>
      <c r="F37" s="30"/>
      <c r="G37" s="30"/>
      <c r="H37" s="45"/>
      <c r="I37" s="54"/>
      <c r="J37" s="30"/>
      <c r="K37" s="54"/>
      <c r="L37" s="30"/>
      <c r="M37" s="54"/>
      <c r="N37" s="30"/>
      <c r="O37" s="215"/>
      <c r="P37" s="216"/>
      <c r="Q37" s="216"/>
      <c r="R37" s="217"/>
      <c r="S37" s="8"/>
    </row>
    <row r="38" spans="1:20" ht="9" customHeight="1" x14ac:dyDescent="0.25">
      <c r="A38" s="9"/>
      <c r="B38" s="9"/>
      <c r="C38" s="9"/>
      <c r="D38" s="9"/>
      <c r="E38" s="9"/>
      <c r="F38" s="9"/>
      <c r="G38" s="9"/>
      <c r="H38" s="9"/>
      <c r="I38" s="9"/>
      <c r="J38" s="9"/>
      <c r="K38" s="9"/>
      <c r="L38" s="9"/>
      <c r="M38" s="9"/>
      <c r="N38" s="9"/>
      <c r="O38" s="9"/>
      <c r="P38" s="9"/>
      <c r="Q38" s="9"/>
      <c r="R38" s="9"/>
      <c r="S38" s="9"/>
      <c r="T38" s="1"/>
    </row>
    <row r="39" spans="1:20" ht="9" customHeight="1" x14ac:dyDescent="0.25">
      <c r="A39" s="9"/>
      <c r="B39" s="208" t="s">
        <v>257</v>
      </c>
      <c r="C39" s="208"/>
      <c r="D39" s="208"/>
      <c r="E39" s="208"/>
      <c r="F39" s="208"/>
      <c r="G39" s="208"/>
      <c r="H39" s="208"/>
      <c r="I39" s="208"/>
      <c r="J39" s="208"/>
      <c r="K39" s="208"/>
      <c r="L39" s="208"/>
      <c r="M39" s="208"/>
      <c r="N39" s="9"/>
      <c r="O39" s="9"/>
      <c r="P39" s="9"/>
      <c r="Q39" s="9"/>
      <c r="R39" s="9"/>
      <c r="S39" s="9"/>
      <c r="T39" s="1"/>
    </row>
    <row r="40" spans="1:20" ht="9" customHeight="1" x14ac:dyDescent="0.25">
      <c r="A40" s="9"/>
      <c r="B40" s="208"/>
      <c r="C40" s="208"/>
      <c r="D40" s="208"/>
      <c r="E40" s="208"/>
      <c r="F40" s="208"/>
      <c r="G40" s="208"/>
      <c r="H40" s="208"/>
      <c r="I40" s="208"/>
      <c r="J40" s="208"/>
      <c r="K40" s="208"/>
      <c r="L40" s="208"/>
      <c r="M40" s="208"/>
      <c r="N40" s="9"/>
      <c r="O40" s="9"/>
      <c r="P40" s="9"/>
      <c r="Q40" s="9"/>
      <c r="R40" s="9"/>
      <c r="S40" s="9"/>
      <c r="T40" s="1"/>
    </row>
    <row r="41" spans="1:20" ht="9" customHeight="1" x14ac:dyDescent="0.25">
      <c r="A41" s="9"/>
      <c r="B41" s="208"/>
      <c r="C41" s="208"/>
      <c r="D41" s="208"/>
      <c r="E41" s="208"/>
      <c r="F41" s="208"/>
      <c r="G41" s="208"/>
      <c r="H41" s="208"/>
      <c r="I41" s="208"/>
      <c r="J41" s="208"/>
      <c r="K41" s="208"/>
      <c r="L41" s="208"/>
      <c r="M41" s="208"/>
      <c r="N41" s="9"/>
      <c r="O41" s="9"/>
      <c r="P41" s="9"/>
      <c r="Q41" s="9"/>
      <c r="R41" s="9"/>
      <c r="S41" s="9"/>
      <c r="T41" s="1"/>
    </row>
    <row r="42" spans="1:20" ht="9" customHeight="1" x14ac:dyDescent="0.25">
      <c r="A42" s="9"/>
      <c r="B42" s="208"/>
      <c r="C42" s="208"/>
      <c r="D42" s="208"/>
      <c r="E42" s="208"/>
      <c r="F42" s="208"/>
      <c r="G42" s="208"/>
      <c r="H42" s="208"/>
      <c r="I42" s="208"/>
      <c r="J42" s="208"/>
      <c r="K42" s="208"/>
      <c r="L42" s="208"/>
      <c r="M42" s="208"/>
      <c r="N42" s="9"/>
      <c r="O42" s="9"/>
      <c r="P42" s="9"/>
      <c r="Q42" s="9"/>
      <c r="R42" s="9"/>
      <c r="S42" s="9"/>
      <c r="T42" s="1"/>
    </row>
    <row r="43" spans="1:20" ht="9" customHeight="1" x14ac:dyDescent="0.25">
      <c r="A43" s="9"/>
      <c r="B43" s="208"/>
      <c r="C43" s="208"/>
      <c r="D43" s="208"/>
      <c r="E43" s="208"/>
      <c r="F43" s="208"/>
      <c r="G43" s="208"/>
      <c r="H43" s="208"/>
      <c r="I43" s="208"/>
      <c r="J43" s="208"/>
      <c r="K43" s="208"/>
      <c r="L43" s="208"/>
      <c r="M43" s="208"/>
      <c r="N43" s="9"/>
      <c r="O43" s="9"/>
      <c r="P43" s="9"/>
      <c r="Q43" s="9"/>
      <c r="R43" s="9"/>
      <c r="S43" s="9"/>
      <c r="T43" s="1"/>
    </row>
    <row r="44" spans="1:20" ht="9" customHeight="1" x14ac:dyDescent="0.25">
      <c r="A44" s="9"/>
      <c r="B44" s="208"/>
      <c r="C44" s="208"/>
      <c r="D44" s="208"/>
      <c r="E44" s="208"/>
      <c r="F44" s="208"/>
      <c r="G44" s="208"/>
      <c r="H44" s="208"/>
      <c r="I44" s="208"/>
      <c r="J44" s="208"/>
      <c r="K44" s="208"/>
      <c r="L44" s="208"/>
      <c r="M44" s="208"/>
      <c r="N44" s="9"/>
      <c r="O44" s="9"/>
      <c r="P44" s="9"/>
      <c r="Q44" s="9"/>
      <c r="R44" s="9"/>
      <c r="S44" s="9"/>
      <c r="T44" s="1"/>
    </row>
    <row r="45" spans="1:20" ht="9" customHeight="1" x14ac:dyDescent="0.25">
      <c r="A45" s="9"/>
      <c r="B45" s="176"/>
      <c r="C45" s="176"/>
      <c r="D45" s="176"/>
      <c r="E45" s="176"/>
      <c r="F45" s="176"/>
      <c r="G45" s="176"/>
      <c r="H45" s="176"/>
      <c r="I45" s="176"/>
      <c r="J45" s="177"/>
      <c r="K45" s="178"/>
      <c r="L45" s="179"/>
      <c r="M45" s="177"/>
      <c r="N45" s="9"/>
      <c r="O45" s="9"/>
      <c r="P45" s="9"/>
      <c r="Q45" s="9"/>
      <c r="R45" s="9"/>
      <c r="S45" s="9"/>
      <c r="T45" s="1"/>
    </row>
    <row r="46" spans="1:20" x14ac:dyDescent="0.25">
      <c r="A46" s="9"/>
      <c r="B46" s="177" t="s">
        <v>258</v>
      </c>
      <c r="C46" s="9"/>
      <c r="D46" s="9"/>
      <c r="E46" s="9"/>
      <c r="F46" s="9"/>
      <c r="G46" s="9"/>
      <c r="H46" s="9"/>
      <c r="I46" s="9"/>
      <c r="J46" s="9"/>
      <c r="K46" s="9"/>
      <c r="L46" s="9"/>
      <c r="M46" s="9"/>
      <c r="N46" s="9"/>
      <c r="O46" s="9"/>
      <c r="P46" s="9"/>
      <c r="Q46" s="9"/>
      <c r="R46" s="9"/>
      <c r="S46" s="9"/>
      <c r="T46" s="1"/>
    </row>
    <row r="47" spans="1:20" x14ac:dyDescent="0.25">
      <c r="A47" s="9"/>
      <c r="B47" s="9"/>
      <c r="C47" s="9"/>
      <c r="D47" s="9"/>
      <c r="E47" s="9"/>
      <c r="F47" s="9"/>
      <c r="G47" s="9"/>
      <c r="H47" s="9"/>
      <c r="I47" s="9"/>
      <c r="J47" s="9"/>
      <c r="K47" s="9"/>
      <c r="L47" s="9"/>
      <c r="M47" s="9"/>
      <c r="N47" s="9"/>
      <c r="O47" s="9"/>
      <c r="P47" s="9"/>
      <c r="Q47" s="9"/>
      <c r="R47" s="9"/>
      <c r="S47" s="9"/>
      <c r="T47" s="1"/>
    </row>
    <row r="48" spans="1:20" x14ac:dyDescent="0.25">
      <c r="A48" s="9"/>
      <c r="B48" s="9"/>
      <c r="C48" s="9"/>
      <c r="D48" s="9"/>
      <c r="E48" s="9"/>
      <c r="F48" s="9"/>
      <c r="G48" s="9"/>
      <c r="H48" s="9"/>
      <c r="I48" s="9"/>
      <c r="J48" s="9"/>
      <c r="K48" s="9"/>
      <c r="L48" s="9"/>
      <c r="M48" s="9"/>
      <c r="N48" s="9"/>
      <c r="O48" s="9"/>
      <c r="P48" s="9"/>
      <c r="Q48" s="9"/>
      <c r="R48" s="9"/>
      <c r="S48" s="9"/>
      <c r="T48" s="1"/>
    </row>
  </sheetData>
  <sheetProtection password="CF29" sheet="1" objects="1" scenarios="1" selectLockedCells="1"/>
  <mergeCells count="21">
    <mergeCell ref="B7:C7"/>
    <mergeCell ref="D7:E7"/>
    <mergeCell ref="F7:G7"/>
    <mergeCell ref="B8:C8"/>
    <mergeCell ref="D8:E8"/>
    <mergeCell ref="B39:M44"/>
    <mergeCell ref="O9:R37"/>
    <mergeCell ref="I9:M9"/>
    <mergeCell ref="B15:E15"/>
    <mergeCell ref="B16:E16"/>
    <mergeCell ref="B18:F18"/>
    <mergeCell ref="B36:G36"/>
    <mergeCell ref="B9:C9"/>
    <mergeCell ref="D9:E9"/>
    <mergeCell ref="F9:G9"/>
    <mergeCell ref="B23:G23"/>
    <mergeCell ref="B24:G24"/>
    <mergeCell ref="B25:D25"/>
    <mergeCell ref="B26:F26"/>
    <mergeCell ref="B28:F28"/>
    <mergeCell ref="B34:G34"/>
  </mergeCells>
  <dataValidations count="1">
    <dataValidation type="list" allowBlank="1" showInputMessage="1" showErrorMessage="1" sqref="Y6">
      <formula1>$U$4:$U$9</formula1>
    </dataValidation>
  </dataValidations>
  <printOptions horizontalCentered="1"/>
  <pageMargins left="0.55118110236220474" right="0.55118110236220474" top="0.19685039370078741" bottom="0.19685039370078741" header="0" footer="0"/>
  <pageSetup paperSize="9" scale="68" orientation="portrait" horizontalDpi="4294967292" verticalDpi="4294967292"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HELP!B4:B41</xm:f>
          </x14:formula1>
          <xm:sqref>P6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48"/>
  <sheetViews>
    <sheetView showGridLines="0" zoomScale="75" zoomScaleNormal="75" zoomScalePageLayoutView="125" workbookViewId="0">
      <selection activeCell="I9" sqref="I9:M9"/>
    </sheetView>
  </sheetViews>
  <sheetFormatPr defaultColWidth="11" defaultRowHeight="15.75" x14ac:dyDescent="0.25"/>
  <cols>
    <col min="1" max="1" width="3.625" customWidth="1"/>
    <col min="2" max="2" width="3.875" customWidth="1"/>
    <col min="5" max="5" width="16" customWidth="1"/>
    <col min="6" max="6" width="11.5" customWidth="1"/>
    <col min="7" max="7" width="6.5" customWidth="1"/>
    <col min="8" max="8" width="3.375" customWidth="1"/>
    <col min="9" max="9" width="15.875" customWidth="1"/>
    <col min="10" max="10" width="3.375" customWidth="1"/>
    <col min="11" max="11" width="15.875" customWidth="1"/>
    <col min="12" max="12" width="3.375" customWidth="1"/>
    <col min="13" max="13" width="15.875" customWidth="1"/>
    <col min="14" max="14" width="3.375" customWidth="1"/>
    <col min="15" max="15" width="6.75" customWidth="1"/>
    <col min="16" max="16" width="40.25" customWidth="1"/>
    <col min="17" max="18" width="3.625" customWidth="1"/>
  </cols>
  <sheetData>
    <row r="1" spans="1:20" ht="15" customHeight="1" x14ac:dyDescent="0.6">
      <c r="A1" s="183"/>
      <c r="B1" s="183"/>
      <c r="C1" s="184"/>
      <c r="D1" s="184"/>
      <c r="E1" s="184"/>
      <c r="F1" s="184"/>
      <c r="G1" s="184"/>
      <c r="H1" s="184"/>
      <c r="I1" s="184"/>
      <c r="J1" s="184"/>
      <c r="K1" s="184"/>
      <c r="L1" s="184"/>
      <c r="M1" s="185"/>
      <c r="N1" s="183"/>
      <c r="O1" s="183"/>
      <c r="P1" s="183"/>
      <c r="Q1" s="183"/>
      <c r="R1" s="183"/>
      <c r="S1" s="9"/>
      <c r="T1" s="1"/>
    </row>
    <row r="2" spans="1:20" ht="15" customHeight="1" x14ac:dyDescent="0.6">
      <c r="A2" s="183"/>
      <c r="B2" s="183"/>
      <c r="C2" s="184"/>
      <c r="D2" s="184"/>
      <c r="E2" s="184"/>
      <c r="F2" s="184"/>
      <c r="G2" s="184"/>
      <c r="H2" s="184"/>
      <c r="I2" s="184"/>
      <c r="J2" s="184"/>
      <c r="K2" s="184"/>
      <c r="L2" s="184"/>
      <c r="M2" s="184"/>
      <c r="N2" s="183"/>
      <c r="O2" s="183"/>
      <c r="P2" s="183"/>
      <c r="Q2" s="183"/>
      <c r="R2" s="183"/>
      <c r="S2" s="9"/>
      <c r="T2" s="1"/>
    </row>
    <row r="3" spans="1:20" ht="15.75" customHeight="1" x14ac:dyDescent="0.45">
      <c r="A3" s="183"/>
      <c r="B3" s="183"/>
      <c r="C3" s="186"/>
      <c r="D3" s="187"/>
      <c r="E3" s="186"/>
      <c r="F3" s="186"/>
      <c r="G3" s="186"/>
      <c r="H3" s="186"/>
      <c r="I3" s="186"/>
      <c r="J3" s="186"/>
      <c r="K3" s="183"/>
      <c r="L3" s="183"/>
      <c r="M3" s="183"/>
      <c r="N3" s="183"/>
      <c r="O3" s="183"/>
      <c r="P3" s="183"/>
      <c r="Q3" s="183"/>
      <c r="R3" s="183"/>
      <c r="S3" s="9"/>
      <c r="T3" s="1"/>
    </row>
    <row r="4" spans="1:20" ht="35.25" x14ac:dyDescent="0.5">
      <c r="A4" s="183"/>
      <c r="B4" s="183"/>
      <c r="C4" s="183"/>
      <c r="D4" s="183"/>
      <c r="E4" s="190" t="s">
        <v>262</v>
      </c>
      <c r="F4" s="183"/>
      <c r="G4" s="183"/>
      <c r="H4" s="183"/>
      <c r="I4" s="183"/>
      <c r="J4" s="183"/>
      <c r="K4" s="183"/>
      <c r="L4" s="183"/>
      <c r="M4" s="183"/>
      <c r="N4" s="183"/>
      <c r="O4" s="183"/>
      <c r="Q4" s="183"/>
      <c r="R4" s="183"/>
      <c r="S4" s="9"/>
      <c r="T4" s="1"/>
    </row>
    <row r="5" spans="1:20" ht="16.5" customHeight="1" x14ac:dyDescent="0.5">
      <c r="A5" s="183"/>
      <c r="B5" s="183"/>
      <c r="C5" s="183"/>
      <c r="D5" s="183"/>
      <c r="E5" s="190"/>
      <c r="F5" s="183"/>
      <c r="G5" s="183"/>
      <c r="H5" s="183"/>
      <c r="I5" s="183"/>
      <c r="J5" s="183"/>
      <c r="K5" s="183"/>
      <c r="L5" s="183"/>
      <c r="M5" s="183"/>
      <c r="N5" s="183"/>
      <c r="O5" s="183"/>
      <c r="P5" s="174" t="s">
        <v>59</v>
      </c>
      <c r="Q5" s="183"/>
      <c r="R5" s="183"/>
      <c r="S5" s="9"/>
      <c r="T5" s="1"/>
    </row>
    <row r="6" spans="1:20" x14ac:dyDescent="0.25">
      <c r="A6" s="70"/>
      <c r="B6" s="70"/>
      <c r="C6" s="70"/>
      <c r="D6" s="70"/>
      <c r="E6" s="70"/>
      <c r="F6" s="70"/>
      <c r="G6" s="70"/>
      <c r="H6" s="70"/>
      <c r="I6" s="70"/>
      <c r="J6" s="70"/>
      <c r="K6" s="70"/>
      <c r="L6" s="30"/>
      <c r="M6" s="30"/>
      <c r="N6" s="30"/>
      <c r="O6" s="189" t="s">
        <v>58</v>
      </c>
      <c r="P6" s="191" t="s">
        <v>54</v>
      </c>
      <c r="Q6" s="183"/>
      <c r="R6" s="183"/>
      <c r="S6" s="8"/>
    </row>
    <row r="7" spans="1:20" x14ac:dyDescent="0.25">
      <c r="A7" s="67"/>
      <c r="B7" s="230" t="s">
        <v>0</v>
      </c>
      <c r="C7" s="230"/>
      <c r="D7" s="250" t="str">
        <f>IF('MAIN ENTITY'!D7:E7="","",'MAIN ENTITY'!D7:E7)</f>
        <v/>
      </c>
      <c r="E7" s="250"/>
      <c r="F7" s="235" t="s">
        <v>2</v>
      </c>
      <c r="G7" s="235"/>
      <c r="H7" s="70"/>
      <c r="I7" s="44" t="str">
        <f>IF('MAIN ENTITY'!I7="","",'MAIN ENTITY'!I7)</f>
        <v/>
      </c>
      <c r="J7" s="30"/>
      <c r="K7" s="44" t="str">
        <f>IF(I7="","",I7-1)</f>
        <v/>
      </c>
      <c r="L7" s="30"/>
      <c r="M7" s="80" t="str">
        <f>IF(I7="","",I7-2)</f>
        <v/>
      </c>
      <c r="N7" s="30"/>
      <c r="O7" s="183"/>
      <c r="P7" s="183"/>
      <c r="Q7" s="183"/>
      <c r="R7" s="183"/>
      <c r="S7" s="8"/>
    </row>
    <row r="8" spans="1:20" x14ac:dyDescent="0.25">
      <c r="A8" s="67"/>
      <c r="B8" s="231" t="s">
        <v>1</v>
      </c>
      <c r="C8" s="231"/>
      <c r="D8" s="249" t="str">
        <f>IF('MAIN ENTITY'!D8:E8="","",'MAIN ENTITY'!D8:E8)</f>
        <v/>
      </c>
      <c r="E8" s="249"/>
      <c r="F8" s="70"/>
      <c r="G8" s="71"/>
      <c r="H8" s="70"/>
      <c r="I8" s="30"/>
      <c r="J8" s="30"/>
      <c r="K8" s="30"/>
      <c r="L8" s="30"/>
      <c r="M8" s="45"/>
      <c r="N8" s="30"/>
      <c r="O8" s="174" t="str">
        <f>P6</f>
        <v>INSTRUCTIONS</v>
      </c>
      <c r="P8" s="183"/>
      <c r="Q8" s="183"/>
      <c r="R8" s="183"/>
      <c r="S8" s="8"/>
    </row>
    <row r="9" spans="1:20" x14ac:dyDescent="0.25">
      <c r="A9" s="67"/>
      <c r="B9" s="232" t="s">
        <v>250</v>
      </c>
      <c r="C9" s="232"/>
      <c r="D9" s="249" t="str">
        <f>IF('MAIN ENTITY'!D9:E9="","",'MAIN ENTITY'!D9:E9)</f>
        <v/>
      </c>
      <c r="E9" s="249"/>
      <c r="F9" s="235" t="s">
        <v>130</v>
      </c>
      <c r="G9" s="235"/>
      <c r="H9" s="70"/>
      <c r="I9" s="251"/>
      <c r="J9" s="251"/>
      <c r="K9" s="251"/>
      <c r="L9" s="251"/>
      <c r="M9" s="251"/>
      <c r="N9" s="30"/>
      <c r="O9" s="209" t="str">
        <f>VLOOKUP(P6,HELP!B4:C41,2,FALSE)</f>
        <v xml:space="preserve">The Disability Income Calculator is designed to assist you in determining the appropriate level of Disability Income Insurance cover for business owners based on financial information from Tax Returns, Profit &amp; Loss Statements, PAYG Summary Statements and Group Certificates etc. Please follow the instructions below:
1. Complete all WHITE fields as required. Refer to the HELP search menu as required to complete each field.
2. Where there is more than one trading entity in the business structure complete an additional entity worksheet by clicking on the GREEN tabs at the bottom of the worksheet.  Complete the additional entity worksheets for any additional entities that make up the business structure based on the financials for each additional entity. When information has been entered for all entities the summary at the bottom of the Main Entity worksheet will provide an indicative maximum monthly benefit amount (based on the income from all business entities).
3. The calculator may also be used for an Applicant who is an EMPLOYEE ONLY and has NO ownership interest in the business, directly or otherwise. Just enter the Applicants details in the Main Entity worksheet and enter actual yearly salary &amp; wage figures etc as per the Applicants Personal Income Tax Returns etc under 'Plus Salary/Wages/Fringe Benefit etc from 3rd Party Employers'. 
4. If you are unsure about how to complete the DI Calculator please contact your Underwriter.
Please note, the DI Calculator does NOT allow for 100% Super Contributions.
</v>
      </c>
      <c r="P9" s="210"/>
      <c r="Q9" s="210"/>
      <c r="R9" s="211"/>
      <c r="S9" s="8"/>
    </row>
    <row r="10" spans="1:20" x14ac:dyDescent="0.25">
      <c r="A10" s="67"/>
      <c r="B10" s="117"/>
      <c r="C10" s="117"/>
      <c r="D10" s="70"/>
      <c r="E10" s="70"/>
      <c r="F10" s="70"/>
      <c r="G10" s="70"/>
      <c r="H10" s="70"/>
      <c r="I10" s="30"/>
      <c r="J10" s="30"/>
      <c r="K10" s="30"/>
      <c r="L10" s="30"/>
      <c r="M10" s="30"/>
      <c r="N10" s="30"/>
      <c r="O10" s="212"/>
      <c r="P10" s="213"/>
      <c r="Q10" s="213"/>
      <c r="R10" s="214"/>
      <c r="S10" s="8"/>
    </row>
    <row r="11" spans="1:20" x14ac:dyDescent="0.25">
      <c r="A11" s="46" t="s">
        <v>14</v>
      </c>
      <c r="B11" s="103" t="s">
        <v>4</v>
      </c>
      <c r="C11" s="103"/>
      <c r="D11" s="103"/>
      <c r="E11" s="103"/>
      <c r="F11" s="103"/>
      <c r="G11" s="103"/>
      <c r="H11" s="103"/>
      <c r="I11" s="95"/>
      <c r="J11" s="30"/>
      <c r="K11" s="97"/>
      <c r="L11" s="30"/>
      <c r="M11" s="97"/>
      <c r="N11" s="30"/>
      <c r="O11" s="212"/>
      <c r="P11" s="213"/>
      <c r="Q11" s="213"/>
      <c r="R11" s="214"/>
      <c r="S11" s="8"/>
    </row>
    <row r="12" spans="1:20" x14ac:dyDescent="0.25">
      <c r="A12" s="46" t="s">
        <v>15</v>
      </c>
      <c r="B12" s="113" t="s">
        <v>5</v>
      </c>
      <c r="C12" s="70"/>
      <c r="D12" s="113"/>
      <c r="E12" s="70"/>
      <c r="F12" s="113"/>
      <c r="G12" s="113"/>
      <c r="H12" s="113"/>
      <c r="I12" s="98"/>
      <c r="J12" s="30"/>
      <c r="K12" s="133"/>
      <c r="L12" s="30"/>
      <c r="M12" s="133"/>
      <c r="N12" s="30"/>
      <c r="O12" s="212"/>
      <c r="P12" s="213"/>
      <c r="Q12" s="213"/>
      <c r="R12" s="214"/>
      <c r="S12" s="8"/>
    </row>
    <row r="13" spans="1:20" x14ac:dyDescent="0.25">
      <c r="A13" s="46" t="s">
        <v>16</v>
      </c>
      <c r="B13" s="114" t="s">
        <v>6</v>
      </c>
      <c r="C13" s="115"/>
      <c r="D13" s="115"/>
      <c r="E13" s="116"/>
      <c r="F13" s="115"/>
      <c r="G13" s="70"/>
      <c r="H13" s="115"/>
      <c r="I13" s="40">
        <f>SUM(I11-I12)</f>
        <v>0</v>
      </c>
      <c r="J13" s="30"/>
      <c r="K13" s="40">
        <f>SUM(K11-K12)</f>
        <v>0</v>
      </c>
      <c r="L13" s="30"/>
      <c r="M13" s="40">
        <f>SUM(M11-M12)</f>
        <v>0</v>
      </c>
      <c r="N13" s="30"/>
      <c r="O13" s="212"/>
      <c r="P13" s="213"/>
      <c r="Q13" s="213"/>
      <c r="R13" s="214"/>
      <c r="S13" s="8"/>
    </row>
    <row r="14" spans="1:20" x14ac:dyDescent="0.25">
      <c r="A14" s="46"/>
      <c r="B14" s="117"/>
      <c r="C14" s="70"/>
      <c r="D14" s="70"/>
      <c r="E14" s="117"/>
      <c r="F14" s="70"/>
      <c r="G14" s="117"/>
      <c r="H14" s="70"/>
      <c r="I14" s="30"/>
      <c r="J14" s="30"/>
      <c r="K14" s="30"/>
      <c r="L14" s="30"/>
      <c r="M14" s="30"/>
      <c r="N14" s="30"/>
      <c r="O14" s="212"/>
      <c r="P14" s="213"/>
      <c r="Q14" s="213"/>
      <c r="R14" s="214"/>
      <c r="S14" s="8"/>
    </row>
    <row r="15" spans="1:20" x14ac:dyDescent="0.25">
      <c r="A15" s="46"/>
      <c r="B15" s="238" t="s">
        <v>7</v>
      </c>
      <c r="C15" s="238"/>
      <c r="D15" s="238"/>
      <c r="E15" s="238"/>
      <c r="F15" s="113"/>
      <c r="G15" s="70"/>
      <c r="H15" s="70"/>
      <c r="I15" s="134"/>
      <c r="J15" s="30"/>
      <c r="K15" s="135"/>
      <c r="L15" s="30"/>
      <c r="M15" s="134"/>
      <c r="N15" s="30"/>
      <c r="O15" s="212"/>
      <c r="P15" s="213"/>
      <c r="Q15" s="213"/>
      <c r="R15" s="214"/>
      <c r="S15" s="8"/>
    </row>
    <row r="16" spans="1:20" x14ac:dyDescent="0.25">
      <c r="A16" s="46"/>
      <c r="B16" s="220" t="s">
        <v>8</v>
      </c>
      <c r="C16" s="220"/>
      <c r="D16" s="220"/>
      <c r="E16" s="220"/>
      <c r="F16" s="48"/>
      <c r="G16" s="48"/>
      <c r="H16" s="48"/>
      <c r="I16" s="79">
        <f>SUM(I13*I15)</f>
        <v>0</v>
      </c>
      <c r="J16" s="30"/>
      <c r="K16" s="42">
        <f>SUM(K13*K15)</f>
        <v>0</v>
      </c>
      <c r="L16" s="30"/>
      <c r="M16" s="79">
        <f>SUM(M13*M15)</f>
        <v>0</v>
      </c>
      <c r="N16" s="30"/>
      <c r="O16" s="212"/>
      <c r="P16" s="213"/>
      <c r="Q16" s="213"/>
      <c r="R16" s="214"/>
      <c r="S16" s="8"/>
    </row>
    <row r="17" spans="1:19" x14ac:dyDescent="0.25">
      <c r="A17" s="46"/>
      <c r="B17" s="70"/>
      <c r="C17" s="70"/>
      <c r="D17" s="70"/>
      <c r="E17" s="70"/>
      <c r="F17" s="70"/>
      <c r="G17" s="70"/>
      <c r="H17" s="70"/>
      <c r="I17" s="116"/>
      <c r="J17" s="70"/>
      <c r="K17" s="116"/>
      <c r="L17" s="70"/>
      <c r="M17" s="116"/>
      <c r="N17" s="30"/>
      <c r="O17" s="212"/>
      <c r="P17" s="213"/>
      <c r="Q17" s="213"/>
      <c r="R17" s="214"/>
      <c r="S17" s="8"/>
    </row>
    <row r="18" spans="1:19" ht="17.25" x14ac:dyDescent="0.3">
      <c r="A18" s="46"/>
      <c r="B18" s="229" t="s">
        <v>195</v>
      </c>
      <c r="C18" s="229"/>
      <c r="D18" s="229"/>
      <c r="E18" s="229"/>
      <c r="F18" s="229"/>
      <c r="G18" s="113"/>
      <c r="H18" s="70"/>
      <c r="I18" s="70"/>
      <c r="J18" s="70"/>
      <c r="K18" s="113"/>
      <c r="L18" s="70"/>
      <c r="M18" s="113"/>
      <c r="N18" s="30"/>
      <c r="O18" s="212"/>
      <c r="P18" s="213"/>
      <c r="Q18" s="213"/>
      <c r="R18" s="214"/>
      <c r="S18" s="8"/>
    </row>
    <row r="19" spans="1:19" x14ac:dyDescent="0.25">
      <c r="A19" s="46" t="s">
        <v>17</v>
      </c>
      <c r="B19" s="115" t="s">
        <v>60</v>
      </c>
      <c r="C19" s="115"/>
      <c r="D19" s="115"/>
      <c r="E19" s="115"/>
      <c r="F19" s="115"/>
      <c r="G19" s="171"/>
      <c r="H19" s="50"/>
      <c r="I19" s="93"/>
      <c r="J19" s="30"/>
      <c r="K19" s="93"/>
      <c r="L19" s="30"/>
      <c r="M19" s="93"/>
      <c r="N19" s="30"/>
      <c r="O19" s="212"/>
      <c r="P19" s="213"/>
      <c r="Q19" s="213"/>
      <c r="R19" s="214"/>
      <c r="S19" s="8"/>
    </row>
    <row r="20" spans="1:19" x14ac:dyDescent="0.25">
      <c r="A20" s="46" t="s">
        <v>18</v>
      </c>
      <c r="B20" s="117" t="s">
        <v>9</v>
      </c>
      <c r="C20" s="117"/>
      <c r="D20" s="117"/>
      <c r="E20" s="117"/>
      <c r="F20" s="117"/>
      <c r="G20" s="30"/>
      <c r="H20" s="30"/>
      <c r="I20" s="95"/>
      <c r="J20" s="30"/>
      <c r="K20" s="95"/>
      <c r="L20" s="30"/>
      <c r="M20" s="95"/>
      <c r="N20" s="30"/>
      <c r="O20" s="212"/>
      <c r="P20" s="213"/>
      <c r="Q20" s="213"/>
      <c r="R20" s="214"/>
      <c r="S20" s="8"/>
    </row>
    <row r="21" spans="1:19" x14ac:dyDescent="0.25">
      <c r="A21" s="46" t="s">
        <v>19</v>
      </c>
      <c r="B21" s="104" t="s">
        <v>12</v>
      </c>
      <c r="C21" s="104"/>
      <c r="D21" s="104"/>
      <c r="E21" s="104"/>
      <c r="F21" s="104"/>
      <c r="G21" s="136"/>
      <c r="H21" s="51"/>
      <c r="I21" s="94"/>
      <c r="J21" s="30"/>
      <c r="K21" s="94"/>
      <c r="L21" s="30"/>
      <c r="M21" s="94"/>
      <c r="N21" s="30"/>
      <c r="O21" s="212"/>
      <c r="P21" s="213"/>
      <c r="Q21" s="213"/>
      <c r="R21" s="214"/>
      <c r="S21" s="8"/>
    </row>
    <row r="22" spans="1:19" x14ac:dyDescent="0.25">
      <c r="A22" s="46" t="s">
        <v>20</v>
      </c>
      <c r="B22" s="70" t="s">
        <v>13</v>
      </c>
      <c r="C22" s="104"/>
      <c r="D22" s="104"/>
      <c r="E22" s="104"/>
      <c r="F22" s="104"/>
      <c r="G22" s="45"/>
      <c r="H22" s="30"/>
      <c r="I22" s="95"/>
      <c r="J22" s="30"/>
      <c r="K22" s="94"/>
      <c r="L22" s="30"/>
      <c r="M22" s="94"/>
      <c r="N22" s="30"/>
      <c r="O22" s="212"/>
      <c r="P22" s="213"/>
      <c r="Q22" s="213"/>
      <c r="R22" s="214"/>
      <c r="S22" s="8"/>
    </row>
    <row r="23" spans="1:19" x14ac:dyDescent="0.25">
      <c r="A23" s="46" t="s">
        <v>21</v>
      </c>
      <c r="B23" s="219"/>
      <c r="C23" s="219"/>
      <c r="D23" s="219"/>
      <c r="E23" s="219"/>
      <c r="F23" s="219"/>
      <c r="G23" s="219"/>
      <c r="H23" s="51"/>
      <c r="I23" s="96"/>
      <c r="J23" s="30"/>
      <c r="K23" s="94"/>
      <c r="L23" s="30"/>
      <c r="M23" s="94"/>
      <c r="N23" s="30"/>
      <c r="O23" s="212"/>
      <c r="P23" s="213"/>
      <c r="Q23" s="213"/>
      <c r="R23" s="214"/>
      <c r="S23" s="8"/>
    </row>
    <row r="24" spans="1:19" x14ac:dyDescent="0.25">
      <c r="A24" s="46" t="s">
        <v>22</v>
      </c>
      <c r="B24" s="222"/>
      <c r="C24" s="222"/>
      <c r="D24" s="222"/>
      <c r="E24" s="222"/>
      <c r="F24" s="222"/>
      <c r="G24" s="222"/>
      <c r="H24" s="30"/>
      <c r="I24" s="98"/>
      <c r="J24" s="30"/>
      <c r="K24" s="98"/>
      <c r="L24" s="30"/>
      <c r="M24" s="133"/>
      <c r="N24" s="30"/>
      <c r="O24" s="212"/>
      <c r="P24" s="213"/>
      <c r="Q24" s="213"/>
      <c r="R24" s="214"/>
      <c r="S24" s="8"/>
    </row>
    <row r="25" spans="1:19" x14ac:dyDescent="0.25">
      <c r="A25" s="46"/>
      <c r="B25" s="220" t="s">
        <v>201</v>
      </c>
      <c r="C25" s="220"/>
      <c r="D25" s="220"/>
      <c r="E25" s="48"/>
      <c r="F25" s="47"/>
      <c r="G25" s="65"/>
      <c r="H25" s="54"/>
      <c r="I25" s="40">
        <f>SUM(I19:I24)</f>
        <v>0</v>
      </c>
      <c r="J25" s="30"/>
      <c r="K25" s="40">
        <f>SUM(K19:K24)</f>
        <v>0</v>
      </c>
      <c r="L25" s="30"/>
      <c r="M25" s="40">
        <f>SUM(M19:M24)</f>
        <v>0</v>
      </c>
      <c r="N25" s="30"/>
      <c r="O25" s="212"/>
      <c r="P25" s="213"/>
      <c r="Q25" s="213"/>
      <c r="R25" s="214"/>
      <c r="S25" s="8"/>
    </row>
    <row r="26" spans="1:19" ht="17.25" x14ac:dyDescent="0.3">
      <c r="A26" s="46"/>
      <c r="B26" s="228" t="str">
        <f>"Total Business Add Backs ("&amp;D8&amp;"'s share thereof)"</f>
        <v>Total Business Add Backs ('s share thereof)</v>
      </c>
      <c r="C26" s="228"/>
      <c r="D26" s="228"/>
      <c r="E26" s="228"/>
      <c r="F26" s="228"/>
      <c r="G26" s="120"/>
      <c r="H26" s="121"/>
      <c r="I26" s="40">
        <f>I25*I15</f>
        <v>0</v>
      </c>
      <c r="J26" s="30"/>
      <c r="K26" s="40">
        <f>K25*K15</f>
        <v>0</v>
      </c>
      <c r="L26" s="30"/>
      <c r="M26" s="40">
        <f>M25*M15</f>
        <v>0</v>
      </c>
      <c r="N26" s="30"/>
      <c r="O26" s="212"/>
      <c r="P26" s="213"/>
      <c r="Q26" s="213"/>
      <c r="R26" s="214"/>
      <c r="S26" s="8"/>
    </row>
    <row r="27" spans="1:19" x14ac:dyDescent="0.25">
      <c r="A27" s="46"/>
      <c r="B27" s="70"/>
      <c r="C27" s="70"/>
      <c r="D27" s="70"/>
      <c r="E27" s="70"/>
      <c r="F27" s="117"/>
      <c r="G27" s="70"/>
      <c r="H27" s="116"/>
      <c r="I27" s="122"/>
      <c r="J27" s="70"/>
      <c r="K27" s="116"/>
      <c r="L27" s="70"/>
      <c r="M27" s="70"/>
      <c r="N27" s="30"/>
      <c r="O27" s="212"/>
      <c r="P27" s="213"/>
      <c r="Q27" s="213"/>
      <c r="R27" s="214"/>
      <c r="S27" s="8"/>
    </row>
    <row r="28" spans="1:19" ht="17.25" x14ac:dyDescent="0.3">
      <c r="A28" s="46"/>
      <c r="B28" s="229" t="str">
        <f>"Plus ("&amp;D8&amp;"'s) Business Add Backs"</f>
        <v>Plus ('s) Business Add Backs</v>
      </c>
      <c r="C28" s="229"/>
      <c r="D28" s="229"/>
      <c r="E28" s="229"/>
      <c r="F28" s="229"/>
      <c r="G28" s="70"/>
      <c r="H28" s="122"/>
      <c r="I28" s="122"/>
      <c r="J28" s="70"/>
      <c r="K28" s="122"/>
      <c r="L28" s="70"/>
      <c r="M28" s="70"/>
      <c r="N28" s="30"/>
      <c r="O28" s="212"/>
      <c r="P28" s="213"/>
      <c r="Q28" s="213"/>
      <c r="R28" s="214"/>
      <c r="S28" s="8"/>
    </row>
    <row r="29" spans="1:19" x14ac:dyDescent="0.25">
      <c r="A29" s="46" t="s">
        <v>164</v>
      </c>
      <c r="B29" s="51" t="s">
        <v>213</v>
      </c>
      <c r="C29" s="51"/>
      <c r="D29" s="50"/>
      <c r="E29" s="51"/>
      <c r="F29" s="50"/>
      <c r="G29" s="50"/>
      <c r="H29" s="50"/>
      <c r="I29" s="94"/>
      <c r="J29" s="30"/>
      <c r="K29" s="94"/>
      <c r="L29" s="30"/>
      <c r="M29" s="94"/>
      <c r="N29" s="30"/>
      <c r="O29" s="212"/>
      <c r="P29" s="213"/>
      <c r="Q29" s="213"/>
      <c r="R29" s="214"/>
      <c r="S29" s="8"/>
    </row>
    <row r="30" spans="1:19" x14ac:dyDescent="0.25">
      <c r="A30" s="46" t="s">
        <v>23</v>
      </c>
      <c r="B30" s="51" t="s">
        <v>214</v>
      </c>
      <c r="C30" s="51"/>
      <c r="D30" s="30"/>
      <c r="E30" s="51"/>
      <c r="F30" s="30"/>
      <c r="G30" s="53"/>
      <c r="H30" s="53"/>
      <c r="I30" s="137"/>
      <c r="J30" s="30"/>
      <c r="K30" s="94"/>
      <c r="L30" s="30"/>
      <c r="M30" s="94"/>
      <c r="N30" s="30"/>
      <c r="O30" s="212"/>
      <c r="P30" s="213"/>
      <c r="Q30" s="213"/>
      <c r="R30" s="214"/>
      <c r="S30" s="8"/>
    </row>
    <row r="31" spans="1:19" x14ac:dyDescent="0.25">
      <c r="A31" s="46" t="s">
        <v>24</v>
      </c>
      <c r="B31" s="30" t="s">
        <v>200</v>
      </c>
      <c r="C31" s="51"/>
      <c r="D31" s="51"/>
      <c r="E31" s="51"/>
      <c r="F31" s="51"/>
      <c r="G31" s="45"/>
      <c r="H31" s="51"/>
      <c r="I31" s="94"/>
      <c r="J31" s="30"/>
      <c r="K31" s="94"/>
      <c r="L31" s="30"/>
      <c r="M31" s="94"/>
      <c r="N31" s="30"/>
      <c r="O31" s="212"/>
      <c r="P31" s="213"/>
      <c r="Q31" s="213"/>
      <c r="R31" s="214"/>
      <c r="S31" s="8"/>
    </row>
    <row r="32" spans="1:19" x14ac:dyDescent="0.25">
      <c r="A32" s="46" t="s">
        <v>25</v>
      </c>
      <c r="B32" s="51" t="s">
        <v>11</v>
      </c>
      <c r="C32" s="51"/>
      <c r="D32" s="51"/>
      <c r="E32" s="51"/>
      <c r="F32" s="51"/>
      <c r="G32" s="45"/>
      <c r="H32" s="51"/>
      <c r="I32" s="96"/>
      <c r="J32" s="30"/>
      <c r="K32" s="94"/>
      <c r="L32" s="30"/>
      <c r="M32" s="94"/>
      <c r="N32" s="30"/>
      <c r="O32" s="212"/>
      <c r="P32" s="213"/>
      <c r="Q32" s="213"/>
      <c r="R32" s="214"/>
      <c r="S32" s="8"/>
    </row>
    <row r="33" spans="1:19" x14ac:dyDescent="0.25">
      <c r="A33" s="46" t="s">
        <v>196</v>
      </c>
      <c r="B33" s="51" t="s">
        <v>163</v>
      </c>
      <c r="C33" s="51"/>
      <c r="D33" s="53"/>
      <c r="E33" s="51"/>
      <c r="F33" s="51"/>
      <c r="G33" s="45"/>
      <c r="H33" s="53"/>
      <c r="I33" s="96"/>
      <c r="J33" s="30"/>
      <c r="K33" s="94"/>
      <c r="L33" s="30"/>
      <c r="M33" s="94"/>
      <c r="N33" s="30"/>
      <c r="O33" s="212"/>
      <c r="P33" s="213"/>
      <c r="Q33" s="213"/>
      <c r="R33" s="214"/>
      <c r="S33" s="8"/>
    </row>
    <row r="34" spans="1:19" x14ac:dyDescent="0.25">
      <c r="A34" s="46" t="s">
        <v>211</v>
      </c>
      <c r="B34" s="219"/>
      <c r="C34" s="219"/>
      <c r="D34" s="219"/>
      <c r="E34" s="219"/>
      <c r="F34" s="219"/>
      <c r="G34" s="219"/>
      <c r="H34" s="51"/>
      <c r="I34" s="94"/>
      <c r="J34" s="30"/>
      <c r="K34" s="94"/>
      <c r="L34" s="30"/>
      <c r="M34" s="94"/>
      <c r="N34" s="30"/>
      <c r="O34" s="212"/>
      <c r="P34" s="213"/>
      <c r="Q34" s="213"/>
      <c r="R34" s="214"/>
      <c r="S34" s="8"/>
    </row>
    <row r="35" spans="1:19" x14ac:dyDescent="0.25">
      <c r="A35" s="46"/>
      <c r="B35" s="30"/>
      <c r="C35" s="30"/>
      <c r="D35" s="30"/>
      <c r="E35" s="30"/>
      <c r="F35" s="72"/>
      <c r="G35" s="30"/>
      <c r="H35" s="72"/>
      <c r="I35" s="52"/>
      <c r="J35" s="30"/>
      <c r="K35" s="53"/>
      <c r="L35" s="30"/>
      <c r="M35" s="30"/>
      <c r="N35" s="30"/>
      <c r="O35" s="212"/>
      <c r="P35" s="213"/>
      <c r="Q35" s="213"/>
      <c r="R35" s="214"/>
      <c r="S35" s="8"/>
    </row>
    <row r="36" spans="1:19" ht="17.25" x14ac:dyDescent="0.3">
      <c r="A36" s="46"/>
      <c r="B36" s="252" t="str">
        <f>"Adjusted Net Income ("&amp;I9&amp;")"</f>
        <v>Adjusted Net Income ()</v>
      </c>
      <c r="C36" s="252"/>
      <c r="D36" s="252"/>
      <c r="E36" s="252"/>
      <c r="F36" s="252"/>
      <c r="G36" s="252"/>
      <c r="H36" s="70"/>
      <c r="I36" s="42">
        <f>SUM(I29:I34)+I26+I16</f>
        <v>0</v>
      </c>
      <c r="J36" s="30"/>
      <c r="K36" s="40">
        <f>SUM(K29:K34)+K26+K16</f>
        <v>0</v>
      </c>
      <c r="L36" s="30"/>
      <c r="M36" s="40">
        <f>SUM(M29:M34)+M26+M16</f>
        <v>0</v>
      </c>
      <c r="N36" s="30"/>
      <c r="O36" s="212"/>
      <c r="P36" s="213"/>
      <c r="Q36" s="213"/>
      <c r="R36" s="214"/>
      <c r="S36" s="8"/>
    </row>
    <row r="37" spans="1:19" x14ac:dyDescent="0.25">
      <c r="A37" s="46"/>
      <c r="B37" s="30"/>
      <c r="C37" s="30"/>
      <c r="D37" s="30"/>
      <c r="E37" s="30"/>
      <c r="F37" s="30"/>
      <c r="G37" s="30"/>
      <c r="H37" s="45"/>
      <c r="I37" s="54"/>
      <c r="J37" s="30"/>
      <c r="K37" s="54"/>
      <c r="L37" s="30"/>
      <c r="M37" s="54"/>
      <c r="N37" s="30"/>
      <c r="O37" s="215"/>
      <c r="P37" s="216"/>
      <c r="Q37" s="216"/>
      <c r="R37" s="217"/>
      <c r="S37" s="8"/>
    </row>
    <row r="38" spans="1:19" ht="9" customHeight="1" x14ac:dyDescent="0.25">
      <c r="A38" s="172"/>
      <c r="B38" s="172"/>
      <c r="C38" s="172"/>
      <c r="D38" s="172"/>
      <c r="E38" s="172"/>
      <c r="F38" s="172"/>
      <c r="G38" s="172"/>
      <c r="H38" s="172"/>
      <c r="I38" s="172"/>
      <c r="J38" s="172"/>
      <c r="K38" s="172"/>
      <c r="L38" s="172"/>
      <c r="M38" s="172"/>
      <c r="N38" s="172"/>
      <c r="O38" s="172"/>
      <c r="P38" s="172"/>
      <c r="Q38" s="172"/>
      <c r="R38" s="172"/>
      <c r="S38" s="8"/>
    </row>
    <row r="39" spans="1:19" ht="9" customHeight="1" x14ac:dyDescent="0.25">
      <c r="A39" s="172"/>
      <c r="B39" s="208" t="s">
        <v>257</v>
      </c>
      <c r="C39" s="208"/>
      <c r="D39" s="208"/>
      <c r="E39" s="208"/>
      <c r="F39" s="208"/>
      <c r="G39" s="208"/>
      <c r="H39" s="208"/>
      <c r="I39" s="208"/>
      <c r="J39" s="208"/>
      <c r="K39" s="208"/>
      <c r="L39" s="208"/>
      <c r="M39" s="208"/>
      <c r="N39" s="172"/>
      <c r="O39" s="172"/>
      <c r="P39" s="172"/>
      <c r="Q39" s="172"/>
      <c r="R39" s="172"/>
      <c r="S39" s="8"/>
    </row>
    <row r="40" spans="1:19" ht="9" customHeight="1" x14ac:dyDescent="0.25">
      <c r="A40" s="172"/>
      <c r="B40" s="208"/>
      <c r="C40" s="208"/>
      <c r="D40" s="208"/>
      <c r="E40" s="208"/>
      <c r="F40" s="208"/>
      <c r="G40" s="208"/>
      <c r="H40" s="208"/>
      <c r="I40" s="208"/>
      <c r="J40" s="208"/>
      <c r="K40" s="208"/>
      <c r="L40" s="208"/>
      <c r="M40" s="208"/>
      <c r="N40" s="172"/>
      <c r="O40" s="172"/>
      <c r="P40" s="172"/>
      <c r="Q40" s="172"/>
      <c r="R40" s="172"/>
      <c r="S40" s="8"/>
    </row>
    <row r="41" spans="1:19" ht="9" customHeight="1" x14ac:dyDescent="0.25">
      <c r="A41" s="172"/>
      <c r="B41" s="208"/>
      <c r="C41" s="208"/>
      <c r="D41" s="208"/>
      <c r="E41" s="208"/>
      <c r="F41" s="208"/>
      <c r="G41" s="208"/>
      <c r="H41" s="208"/>
      <c r="I41" s="208"/>
      <c r="J41" s="208"/>
      <c r="K41" s="208"/>
      <c r="L41" s="208"/>
      <c r="M41" s="208"/>
      <c r="N41" s="172"/>
      <c r="O41" s="172"/>
      <c r="P41" s="172"/>
      <c r="Q41" s="172"/>
      <c r="R41" s="172"/>
      <c r="S41" s="8"/>
    </row>
    <row r="42" spans="1:19" ht="9" customHeight="1" x14ac:dyDescent="0.25">
      <c r="A42" s="172"/>
      <c r="B42" s="208"/>
      <c r="C42" s="208"/>
      <c r="D42" s="208"/>
      <c r="E42" s="208"/>
      <c r="F42" s="208"/>
      <c r="G42" s="208"/>
      <c r="H42" s="208"/>
      <c r="I42" s="208"/>
      <c r="J42" s="208"/>
      <c r="K42" s="208"/>
      <c r="L42" s="208"/>
      <c r="M42" s="208"/>
      <c r="N42" s="172"/>
      <c r="O42" s="172"/>
      <c r="P42" s="172"/>
      <c r="Q42" s="172"/>
      <c r="R42" s="172"/>
      <c r="S42" s="8"/>
    </row>
    <row r="43" spans="1:19" ht="9" customHeight="1" x14ac:dyDescent="0.25">
      <c r="A43" s="172"/>
      <c r="B43" s="208"/>
      <c r="C43" s="208"/>
      <c r="D43" s="208"/>
      <c r="E43" s="208"/>
      <c r="F43" s="208"/>
      <c r="G43" s="208"/>
      <c r="H43" s="208"/>
      <c r="I43" s="208"/>
      <c r="J43" s="208"/>
      <c r="K43" s="208"/>
      <c r="L43" s="208"/>
      <c r="M43" s="208"/>
      <c r="N43" s="172"/>
      <c r="O43" s="172"/>
      <c r="P43" s="172"/>
      <c r="Q43" s="172"/>
      <c r="R43" s="172"/>
      <c r="S43" s="8"/>
    </row>
    <row r="44" spans="1:19" ht="9" customHeight="1" x14ac:dyDescent="0.25">
      <c r="A44" s="172"/>
      <c r="B44" s="208"/>
      <c r="C44" s="208"/>
      <c r="D44" s="208"/>
      <c r="E44" s="208"/>
      <c r="F44" s="208"/>
      <c r="G44" s="208"/>
      <c r="H44" s="208"/>
      <c r="I44" s="208"/>
      <c r="J44" s="208"/>
      <c r="K44" s="208"/>
      <c r="L44" s="208"/>
      <c r="M44" s="208"/>
      <c r="N44" s="172"/>
      <c r="O44" s="172"/>
      <c r="P44" s="172"/>
      <c r="Q44" s="172"/>
      <c r="R44" s="172"/>
      <c r="S44" s="8"/>
    </row>
    <row r="45" spans="1:19" ht="9" customHeight="1" x14ac:dyDescent="0.25">
      <c r="A45" s="172"/>
      <c r="B45" s="176"/>
      <c r="C45" s="176"/>
      <c r="D45" s="176"/>
      <c r="E45" s="176"/>
      <c r="F45" s="176"/>
      <c r="G45" s="176"/>
      <c r="H45" s="176"/>
      <c r="I45" s="176"/>
      <c r="J45" s="177"/>
      <c r="K45" s="178"/>
      <c r="L45" s="179"/>
      <c r="M45" s="177"/>
      <c r="N45" s="172"/>
      <c r="O45" s="172"/>
      <c r="P45" s="172"/>
      <c r="Q45" s="172"/>
      <c r="R45" s="172"/>
      <c r="S45" s="8"/>
    </row>
    <row r="46" spans="1:19" x14ac:dyDescent="0.25">
      <c r="A46" s="172"/>
      <c r="B46" s="177" t="s">
        <v>258</v>
      </c>
      <c r="C46" s="9"/>
      <c r="D46" s="9"/>
      <c r="E46" s="9"/>
      <c r="F46" s="9"/>
      <c r="G46" s="9"/>
      <c r="H46" s="9"/>
      <c r="I46" s="9"/>
      <c r="J46" s="9"/>
      <c r="K46" s="9"/>
      <c r="L46" s="9"/>
      <c r="M46" s="9"/>
      <c r="N46" s="172"/>
      <c r="O46" s="172"/>
      <c r="P46" s="172"/>
      <c r="Q46" s="172"/>
      <c r="R46" s="172"/>
      <c r="S46" s="8"/>
    </row>
    <row r="47" spans="1:19" x14ac:dyDescent="0.25">
      <c r="A47" s="8"/>
      <c r="B47" s="8"/>
      <c r="C47" s="8"/>
      <c r="D47" s="8"/>
      <c r="E47" s="8"/>
      <c r="F47" s="8"/>
      <c r="G47" s="8"/>
      <c r="H47" s="8"/>
      <c r="I47" s="8"/>
      <c r="J47" s="8"/>
      <c r="K47" s="8"/>
      <c r="L47" s="8"/>
      <c r="M47" s="8"/>
      <c r="N47" s="8"/>
      <c r="O47" s="8"/>
      <c r="P47" s="8"/>
      <c r="Q47" s="8"/>
      <c r="R47" s="8"/>
      <c r="S47" s="8"/>
    </row>
    <row r="48" spans="1:19" x14ac:dyDescent="0.25">
      <c r="A48" s="8"/>
      <c r="B48" s="8"/>
      <c r="C48" s="8"/>
      <c r="D48" s="8"/>
      <c r="E48" s="8"/>
      <c r="F48" s="8"/>
      <c r="G48" s="8"/>
      <c r="H48" s="8"/>
      <c r="I48" s="8"/>
      <c r="J48" s="8"/>
      <c r="K48" s="8"/>
      <c r="L48" s="8"/>
      <c r="M48" s="8"/>
      <c r="N48" s="8"/>
      <c r="O48" s="8"/>
      <c r="P48" s="8"/>
      <c r="Q48" s="8"/>
      <c r="R48" s="8"/>
      <c r="S48" s="8"/>
    </row>
  </sheetData>
  <sheetProtection password="CF29" sheet="1" objects="1" scenarios="1" selectLockedCells="1"/>
  <mergeCells count="21">
    <mergeCell ref="B7:C7"/>
    <mergeCell ref="D7:E7"/>
    <mergeCell ref="F7:G7"/>
    <mergeCell ref="B8:C8"/>
    <mergeCell ref="D8:E8"/>
    <mergeCell ref="B39:M44"/>
    <mergeCell ref="O9:R37"/>
    <mergeCell ref="I9:M9"/>
    <mergeCell ref="B15:E15"/>
    <mergeCell ref="B16:E16"/>
    <mergeCell ref="B18:F18"/>
    <mergeCell ref="B36:G36"/>
    <mergeCell ref="B9:C9"/>
    <mergeCell ref="D9:E9"/>
    <mergeCell ref="F9:G9"/>
    <mergeCell ref="B23:G23"/>
    <mergeCell ref="B24:G24"/>
    <mergeCell ref="B25:D25"/>
    <mergeCell ref="B26:F26"/>
    <mergeCell ref="B28:F28"/>
    <mergeCell ref="B34:G34"/>
  </mergeCells>
  <dataValidations count="1">
    <dataValidation type="list" allowBlank="1" showInputMessage="1" showErrorMessage="1" sqref="Y6">
      <formula1>$U$4:$U$9</formula1>
    </dataValidation>
  </dataValidations>
  <printOptions horizontalCentered="1"/>
  <pageMargins left="0.55118110236220474" right="0.55118110236220474" top="0.19685039370078741" bottom="0.19685039370078741" header="0" footer="0"/>
  <pageSetup paperSize="9" scale="68" orientation="portrait" horizontalDpi="4294967292" verticalDpi="4294967292"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HELP!B4:B41</xm:f>
          </x14:formula1>
          <xm:sqref>P6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46"/>
  <sheetViews>
    <sheetView showGridLines="0" zoomScale="75" zoomScaleNormal="75" zoomScalePageLayoutView="125" workbookViewId="0">
      <selection activeCell="I9" sqref="I9:M9"/>
    </sheetView>
  </sheetViews>
  <sheetFormatPr defaultColWidth="11" defaultRowHeight="15.75" x14ac:dyDescent="0.25"/>
  <cols>
    <col min="1" max="1" width="3.625" customWidth="1"/>
    <col min="2" max="2" width="3.875" customWidth="1"/>
    <col min="5" max="5" width="16" customWidth="1"/>
    <col min="6" max="6" width="11.5" customWidth="1"/>
    <col min="7" max="7" width="6.5" customWidth="1"/>
    <col min="8" max="8" width="3.375" customWidth="1"/>
    <col min="9" max="9" width="15.875" customWidth="1"/>
    <col min="10" max="10" width="3.375" customWidth="1"/>
    <col min="11" max="11" width="15.875" customWidth="1"/>
    <col min="12" max="12" width="3.375" customWidth="1"/>
    <col min="13" max="13" width="15.875" customWidth="1"/>
    <col min="14" max="14" width="3.375" customWidth="1"/>
    <col min="15" max="15" width="6.75" customWidth="1"/>
    <col min="16" max="16" width="40.25" customWidth="1"/>
    <col min="17" max="18" width="3.625" customWidth="1"/>
  </cols>
  <sheetData>
    <row r="1" spans="1:20" ht="15" customHeight="1" x14ac:dyDescent="0.6">
      <c r="A1" s="173"/>
      <c r="B1" s="173"/>
      <c r="C1" s="201"/>
      <c r="D1" s="201"/>
      <c r="E1" s="201"/>
      <c r="F1" s="201"/>
      <c r="G1" s="201"/>
      <c r="H1" s="201"/>
      <c r="I1" s="201"/>
      <c r="J1" s="201"/>
      <c r="K1" s="201"/>
      <c r="L1" s="201"/>
      <c r="M1" s="202"/>
      <c r="N1" s="173"/>
      <c r="O1" s="197"/>
      <c r="P1" s="197"/>
      <c r="Q1" s="197"/>
      <c r="R1" s="197"/>
      <c r="S1" s="9"/>
      <c r="T1" s="1"/>
    </row>
    <row r="2" spans="1:20" ht="15" customHeight="1" x14ac:dyDescent="0.6">
      <c r="A2" s="197"/>
      <c r="B2" s="197"/>
      <c r="C2" s="203"/>
      <c r="D2" s="203"/>
      <c r="E2" s="203"/>
      <c r="F2" s="203"/>
      <c r="G2" s="203"/>
      <c r="H2" s="203"/>
      <c r="I2" s="203"/>
      <c r="J2" s="203"/>
      <c r="K2" s="203"/>
      <c r="L2" s="201"/>
      <c r="M2" s="202"/>
      <c r="N2" s="173"/>
      <c r="O2" s="197"/>
      <c r="P2" s="197"/>
      <c r="Q2" s="197"/>
      <c r="R2" s="197"/>
      <c r="S2" s="9"/>
      <c r="T2" s="1"/>
    </row>
    <row r="3" spans="1:20" ht="15.75" customHeight="1" x14ac:dyDescent="0.45">
      <c r="A3" s="197"/>
      <c r="B3" s="197"/>
      <c r="C3" s="204"/>
      <c r="D3" s="205"/>
      <c r="E3" s="204"/>
      <c r="F3" s="204"/>
      <c r="G3" s="204"/>
      <c r="H3" s="204"/>
      <c r="I3" s="204"/>
      <c r="J3" s="204"/>
      <c r="K3" s="197"/>
      <c r="L3" s="173"/>
      <c r="M3" s="173"/>
      <c r="N3" s="173"/>
      <c r="O3" s="197"/>
      <c r="P3" s="197"/>
      <c r="Q3" s="197"/>
      <c r="R3" s="197"/>
      <c r="S3" s="9"/>
      <c r="T3" s="1"/>
    </row>
    <row r="4" spans="1:20" ht="35.25" x14ac:dyDescent="0.5">
      <c r="A4" s="197"/>
      <c r="B4" s="197"/>
      <c r="C4" s="197"/>
      <c r="D4" s="197"/>
      <c r="E4" s="206" t="s">
        <v>275</v>
      </c>
      <c r="F4" s="197"/>
      <c r="G4" s="197"/>
      <c r="H4" s="197"/>
      <c r="I4" s="197"/>
      <c r="J4" s="197"/>
      <c r="K4" s="197"/>
      <c r="L4" s="173"/>
      <c r="M4" s="173"/>
      <c r="N4" s="173"/>
      <c r="O4" s="197"/>
      <c r="Q4" s="197"/>
      <c r="R4" s="197"/>
      <c r="S4" s="9"/>
      <c r="T4" s="1"/>
    </row>
    <row r="5" spans="1:20" ht="15.75" customHeight="1" x14ac:dyDescent="0.5">
      <c r="A5" s="197"/>
      <c r="B5" s="197"/>
      <c r="C5" s="197"/>
      <c r="D5" s="197"/>
      <c r="E5" s="206"/>
      <c r="F5" s="197"/>
      <c r="G5" s="197"/>
      <c r="H5" s="197"/>
      <c r="I5" s="197"/>
      <c r="J5" s="197"/>
      <c r="K5" s="197"/>
      <c r="L5" s="173"/>
      <c r="M5" s="173"/>
      <c r="N5" s="173"/>
      <c r="O5" s="197"/>
      <c r="P5" s="198" t="s">
        <v>59</v>
      </c>
      <c r="Q5" s="197"/>
      <c r="R5" s="197"/>
      <c r="S5" s="9"/>
      <c r="T5" s="1"/>
    </row>
    <row r="6" spans="1:20" x14ac:dyDescent="0.25">
      <c r="A6" s="70"/>
      <c r="B6" s="70"/>
      <c r="C6" s="70"/>
      <c r="D6" s="70"/>
      <c r="E6" s="70"/>
      <c r="F6" s="70"/>
      <c r="G6" s="70"/>
      <c r="H6" s="70"/>
      <c r="I6" s="70"/>
      <c r="J6" s="70"/>
      <c r="K6" s="70"/>
      <c r="L6" s="30"/>
      <c r="M6" s="30"/>
      <c r="N6" s="30"/>
      <c r="O6" s="199" t="s">
        <v>58</v>
      </c>
      <c r="P6" s="200" t="s">
        <v>54</v>
      </c>
      <c r="Q6" s="197"/>
      <c r="R6" s="197"/>
      <c r="S6" s="8"/>
    </row>
    <row r="7" spans="1:20" x14ac:dyDescent="0.25">
      <c r="A7" s="67"/>
      <c r="B7" s="230" t="s">
        <v>0</v>
      </c>
      <c r="C7" s="230"/>
      <c r="D7" s="250" t="str">
        <f>IF('MAIN ENTITY'!D7:E7="","",'MAIN ENTITY'!D7:E7)</f>
        <v/>
      </c>
      <c r="E7" s="250"/>
      <c r="F7" s="235" t="s">
        <v>2</v>
      </c>
      <c r="G7" s="235"/>
      <c r="H7" s="70"/>
      <c r="I7" s="44" t="str">
        <f>IF('MAIN ENTITY'!I7="","",'MAIN ENTITY'!I7)</f>
        <v/>
      </c>
      <c r="J7" s="30"/>
      <c r="K7" s="44" t="str">
        <f>IF(I7="","",I7-1)</f>
        <v/>
      </c>
      <c r="L7" s="30"/>
      <c r="M7" s="80" t="str">
        <f>IF(I7="","",I7-2)</f>
        <v/>
      </c>
      <c r="N7" s="30"/>
      <c r="O7" s="197"/>
      <c r="P7" s="197"/>
      <c r="Q7" s="197"/>
      <c r="R7" s="197"/>
      <c r="S7" s="8"/>
    </row>
    <row r="8" spans="1:20" x14ac:dyDescent="0.25">
      <c r="A8" s="67"/>
      <c r="B8" s="231" t="s">
        <v>1</v>
      </c>
      <c r="C8" s="231"/>
      <c r="D8" s="249" t="str">
        <f>IF('MAIN ENTITY'!D8:E8="","",'MAIN ENTITY'!D8:E8)</f>
        <v/>
      </c>
      <c r="E8" s="249"/>
      <c r="F8" s="70"/>
      <c r="G8" s="71"/>
      <c r="H8" s="70"/>
      <c r="I8" s="30"/>
      <c r="J8" s="30"/>
      <c r="K8" s="30"/>
      <c r="L8" s="30"/>
      <c r="M8" s="45"/>
      <c r="N8" s="30"/>
      <c r="O8" s="198" t="str">
        <f>P6</f>
        <v>INSTRUCTIONS</v>
      </c>
      <c r="P8" s="197"/>
      <c r="Q8" s="197"/>
      <c r="R8" s="197"/>
      <c r="S8" s="8"/>
    </row>
    <row r="9" spans="1:20" x14ac:dyDescent="0.25">
      <c r="A9" s="67"/>
      <c r="B9" s="232" t="s">
        <v>250</v>
      </c>
      <c r="C9" s="232"/>
      <c r="D9" s="249" t="str">
        <f>IF('MAIN ENTITY'!D9:E9="","",'MAIN ENTITY'!D9:E9)</f>
        <v/>
      </c>
      <c r="E9" s="249"/>
      <c r="F9" s="235" t="s">
        <v>167</v>
      </c>
      <c r="G9" s="235"/>
      <c r="H9" s="70"/>
      <c r="I9" s="251"/>
      <c r="J9" s="251"/>
      <c r="K9" s="251"/>
      <c r="L9" s="251"/>
      <c r="M9" s="251"/>
      <c r="N9" s="30"/>
      <c r="O9" s="209" t="str">
        <f>VLOOKUP(P6,HELP!B4:C41,2,FALSE)</f>
        <v xml:space="preserve">The Disability Income Calculator is designed to assist you in determining the appropriate level of Disability Income Insurance cover for business owners based on financial information from Tax Returns, Profit &amp; Loss Statements, PAYG Summary Statements and Group Certificates etc. Please follow the instructions below:
1. Complete all WHITE fields as required. Refer to the HELP search menu as required to complete each field.
2. Where there is more than one trading entity in the business structure complete an additional entity worksheet by clicking on the GREEN tabs at the bottom of the worksheet.  Complete the additional entity worksheets for any additional entities that make up the business structure based on the financials for each additional entity. When information has been entered for all entities the summary at the bottom of the Main Entity worksheet will provide an indicative maximum monthly benefit amount (based on the income from all business entities).
3. The calculator may also be used for an Applicant who is an EMPLOYEE ONLY and has NO ownership interest in the business, directly or otherwise. Just enter the Applicants details in the Main Entity worksheet and enter actual yearly salary &amp; wage figures etc as per the Applicants Personal Income Tax Returns etc under 'Plus Salary/Wages/Fringe Benefit etc from 3rd Party Employers'. 
4. If you are unsure about how to complete the DI Calculator please contact your Underwriter.
Please note, the DI Calculator does NOT allow for 100% Super Contributions.
</v>
      </c>
      <c r="P9" s="210"/>
      <c r="Q9" s="210"/>
      <c r="R9" s="211"/>
      <c r="S9" s="8"/>
    </row>
    <row r="10" spans="1:20" x14ac:dyDescent="0.25">
      <c r="A10" s="67"/>
      <c r="B10" s="117"/>
      <c r="C10" s="117"/>
      <c r="D10" s="70"/>
      <c r="E10" s="70"/>
      <c r="F10" s="70"/>
      <c r="G10" s="70"/>
      <c r="H10" s="70"/>
      <c r="I10" s="30"/>
      <c r="J10" s="30"/>
      <c r="K10" s="30"/>
      <c r="L10" s="30"/>
      <c r="M10" s="30"/>
      <c r="N10" s="30"/>
      <c r="O10" s="212"/>
      <c r="P10" s="213"/>
      <c r="Q10" s="213"/>
      <c r="R10" s="214"/>
      <c r="S10" s="8"/>
    </row>
    <row r="11" spans="1:20" x14ac:dyDescent="0.25">
      <c r="A11" s="46" t="s">
        <v>14</v>
      </c>
      <c r="B11" s="103" t="s">
        <v>4</v>
      </c>
      <c r="C11" s="103"/>
      <c r="D11" s="103"/>
      <c r="E11" s="103"/>
      <c r="F11" s="103"/>
      <c r="G11" s="103"/>
      <c r="H11" s="103"/>
      <c r="I11" s="95"/>
      <c r="J11" s="30"/>
      <c r="K11" s="97"/>
      <c r="L11" s="30"/>
      <c r="M11" s="97"/>
      <c r="N11" s="30"/>
      <c r="O11" s="212"/>
      <c r="P11" s="213"/>
      <c r="Q11" s="213"/>
      <c r="R11" s="214"/>
      <c r="S11" s="8"/>
    </row>
    <row r="12" spans="1:20" x14ac:dyDescent="0.25">
      <c r="A12" s="46" t="s">
        <v>15</v>
      </c>
      <c r="B12" s="113" t="s">
        <v>5</v>
      </c>
      <c r="C12" s="70"/>
      <c r="D12" s="113"/>
      <c r="E12" s="70"/>
      <c r="F12" s="113"/>
      <c r="G12" s="113"/>
      <c r="H12" s="113"/>
      <c r="I12" s="98"/>
      <c r="J12" s="30"/>
      <c r="K12" s="133"/>
      <c r="L12" s="30"/>
      <c r="M12" s="133"/>
      <c r="N12" s="30"/>
      <c r="O12" s="212"/>
      <c r="P12" s="213"/>
      <c r="Q12" s="213"/>
      <c r="R12" s="214"/>
      <c r="S12" s="8"/>
    </row>
    <row r="13" spans="1:20" x14ac:dyDescent="0.25">
      <c r="A13" s="46" t="s">
        <v>16</v>
      </c>
      <c r="B13" s="114" t="s">
        <v>6</v>
      </c>
      <c r="C13" s="115"/>
      <c r="D13" s="115"/>
      <c r="E13" s="116"/>
      <c r="F13" s="115"/>
      <c r="G13" s="70"/>
      <c r="H13" s="115"/>
      <c r="I13" s="40">
        <f>SUM(I11-I12)</f>
        <v>0</v>
      </c>
      <c r="J13" s="30"/>
      <c r="K13" s="40">
        <f>SUM(K11-K12)</f>
        <v>0</v>
      </c>
      <c r="L13" s="30"/>
      <c r="M13" s="40">
        <f>SUM(M11-M12)</f>
        <v>0</v>
      </c>
      <c r="N13" s="30"/>
      <c r="O13" s="212"/>
      <c r="P13" s="213"/>
      <c r="Q13" s="213"/>
      <c r="R13" s="214"/>
      <c r="S13" s="8"/>
    </row>
    <row r="14" spans="1:20" x14ac:dyDescent="0.25">
      <c r="A14" s="46"/>
      <c r="B14" s="117"/>
      <c r="C14" s="70"/>
      <c r="D14" s="70"/>
      <c r="E14" s="117"/>
      <c r="F14" s="70"/>
      <c r="G14" s="117"/>
      <c r="H14" s="70"/>
      <c r="I14" s="30"/>
      <c r="J14" s="30"/>
      <c r="K14" s="30"/>
      <c r="L14" s="30"/>
      <c r="M14" s="30"/>
      <c r="N14" s="30"/>
      <c r="O14" s="212"/>
      <c r="P14" s="213"/>
      <c r="Q14" s="213"/>
      <c r="R14" s="214"/>
      <c r="S14" s="8"/>
    </row>
    <row r="15" spans="1:20" x14ac:dyDescent="0.25">
      <c r="A15" s="46"/>
      <c r="B15" s="238" t="s">
        <v>7</v>
      </c>
      <c r="C15" s="238"/>
      <c r="D15" s="238"/>
      <c r="E15" s="238"/>
      <c r="F15" s="113"/>
      <c r="G15" s="70"/>
      <c r="H15" s="70"/>
      <c r="I15" s="134"/>
      <c r="J15" s="30"/>
      <c r="K15" s="135"/>
      <c r="L15" s="30"/>
      <c r="M15" s="134"/>
      <c r="N15" s="30"/>
      <c r="O15" s="212"/>
      <c r="P15" s="213"/>
      <c r="Q15" s="213"/>
      <c r="R15" s="214"/>
      <c r="S15" s="8"/>
    </row>
    <row r="16" spans="1:20" x14ac:dyDescent="0.25">
      <c r="A16" s="46"/>
      <c r="B16" s="220" t="s">
        <v>8</v>
      </c>
      <c r="C16" s="220"/>
      <c r="D16" s="220"/>
      <c r="E16" s="220"/>
      <c r="F16" s="50"/>
      <c r="G16" s="50"/>
      <c r="H16" s="50"/>
      <c r="I16" s="79">
        <f>SUM(I13*I15)</f>
        <v>0</v>
      </c>
      <c r="J16" s="30"/>
      <c r="K16" s="42">
        <f>SUM(K13*K15)</f>
        <v>0</v>
      </c>
      <c r="L16" s="30"/>
      <c r="M16" s="79">
        <f>SUM(M13*M15)</f>
        <v>0</v>
      </c>
      <c r="N16" s="30"/>
      <c r="O16" s="212"/>
      <c r="P16" s="213"/>
      <c r="Q16" s="213"/>
      <c r="R16" s="214"/>
      <c r="S16" s="8"/>
    </row>
    <row r="17" spans="1:19" x14ac:dyDescent="0.25">
      <c r="A17" s="46"/>
      <c r="B17" s="70"/>
      <c r="C17" s="70"/>
      <c r="D17" s="70"/>
      <c r="E17" s="70"/>
      <c r="F17" s="70"/>
      <c r="G17" s="70"/>
      <c r="H17" s="70"/>
      <c r="I17" s="116"/>
      <c r="J17" s="70"/>
      <c r="K17" s="116"/>
      <c r="L17" s="70"/>
      <c r="M17" s="116"/>
      <c r="N17" s="30"/>
      <c r="O17" s="212"/>
      <c r="P17" s="213"/>
      <c r="Q17" s="213"/>
      <c r="R17" s="214"/>
      <c r="S17" s="8"/>
    </row>
    <row r="18" spans="1:19" ht="17.25" x14ac:dyDescent="0.3">
      <c r="A18" s="46"/>
      <c r="B18" s="229" t="s">
        <v>195</v>
      </c>
      <c r="C18" s="229"/>
      <c r="D18" s="229"/>
      <c r="E18" s="229"/>
      <c r="F18" s="229"/>
      <c r="G18" s="113"/>
      <c r="H18" s="70"/>
      <c r="I18" s="70"/>
      <c r="J18" s="70"/>
      <c r="K18" s="113"/>
      <c r="L18" s="70"/>
      <c r="M18" s="113"/>
      <c r="N18" s="30"/>
      <c r="O18" s="212"/>
      <c r="P18" s="213"/>
      <c r="Q18" s="213"/>
      <c r="R18" s="214"/>
      <c r="S18" s="8"/>
    </row>
    <row r="19" spans="1:19" x14ac:dyDescent="0.25">
      <c r="A19" s="46" t="s">
        <v>17</v>
      </c>
      <c r="B19" s="50" t="s">
        <v>60</v>
      </c>
      <c r="C19" s="50"/>
      <c r="D19" s="50"/>
      <c r="E19" s="50"/>
      <c r="F19" s="50"/>
      <c r="G19" s="171"/>
      <c r="H19" s="50"/>
      <c r="I19" s="93"/>
      <c r="J19" s="30"/>
      <c r="K19" s="93"/>
      <c r="L19" s="30"/>
      <c r="M19" s="93"/>
      <c r="N19" s="30"/>
      <c r="O19" s="212"/>
      <c r="P19" s="213"/>
      <c r="Q19" s="213"/>
      <c r="R19" s="214"/>
      <c r="S19" s="8"/>
    </row>
    <row r="20" spans="1:19" x14ac:dyDescent="0.25">
      <c r="A20" s="46" t="s">
        <v>18</v>
      </c>
      <c r="B20" s="45" t="s">
        <v>9</v>
      </c>
      <c r="C20" s="45"/>
      <c r="D20" s="45"/>
      <c r="E20" s="45"/>
      <c r="F20" s="45"/>
      <c r="G20" s="30"/>
      <c r="H20" s="30"/>
      <c r="I20" s="95"/>
      <c r="J20" s="30"/>
      <c r="K20" s="94"/>
      <c r="L20" s="30"/>
      <c r="M20" s="95"/>
      <c r="N20" s="30"/>
      <c r="O20" s="212"/>
      <c r="P20" s="213"/>
      <c r="Q20" s="213"/>
      <c r="R20" s="214"/>
      <c r="S20" s="8"/>
    </row>
    <row r="21" spans="1:19" x14ac:dyDescent="0.25">
      <c r="A21" s="46" t="s">
        <v>19</v>
      </c>
      <c r="B21" s="51" t="s">
        <v>12</v>
      </c>
      <c r="C21" s="51"/>
      <c r="D21" s="51"/>
      <c r="E21" s="51"/>
      <c r="F21" s="51"/>
      <c r="G21" s="136"/>
      <c r="H21" s="51"/>
      <c r="I21" s="94"/>
      <c r="J21" s="30"/>
      <c r="K21" s="95"/>
      <c r="L21" s="30"/>
      <c r="M21" s="94"/>
      <c r="N21" s="30"/>
      <c r="O21" s="212"/>
      <c r="P21" s="213"/>
      <c r="Q21" s="213"/>
      <c r="R21" s="214"/>
      <c r="S21" s="8"/>
    </row>
    <row r="22" spans="1:19" x14ac:dyDescent="0.25">
      <c r="A22" s="46" t="s">
        <v>20</v>
      </c>
      <c r="B22" s="30" t="s">
        <v>13</v>
      </c>
      <c r="C22" s="51"/>
      <c r="D22" s="51"/>
      <c r="E22" s="51"/>
      <c r="F22" s="51"/>
      <c r="G22" s="45"/>
      <c r="H22" s="30"/>
      <c r="I22" s="95"/>
      <c r="J22" s="30"/>
      <c r="K22" s="94"/>
      <c r="L22" s="30"/>
      <c r="M22" s="94"/>
      <c r="N22" s="30"/>
      <c r="O22" s="212"/>
      <c r="P22" s="213"/>
      <c r="Q22" s="213"/>
      <c r="R22" s="214"/>
      <c r="S22" s="8"/>
    </row>
    <row r="23" spans="1:19" x14ac:dyDescent="0.25">
      <c r="A23" s="46" t="s">
        <v>21</v>
      </c>
      <c r="B23" s="219"/>
      <c r="C23" s="219"/>
      <c r="D23" s="219"/>
      <c r="E23" s="219"/>
      <c r="F23" s="219"/>
      <c r="G23" s="219"/>
      <c r="H23" s="51"/>
      <c r="I23" s="96"/>
      <c r="J23" s="30"/>
      <c r="K23" s="94"/>
      <c r="L23" s="30"/>
      <c r="M23" s="94"/>
      <c r="N23" s="30"/>
      <c r="O23" s="212"/>
      <c r="P23" s="213"/>
      <c r="Q23" s="213"/>
      <c r="R23" s="214"/>
      <c r="S23" s="8"/>
    </row>
    <row r="24" spans="1:19" x14ac:dyDescent="0.25">
      <c r="A24" s="46" t="s">
        <v>22</v>
      </c>
      <c r="B24" s="253"/>
      <c r="C24" s="253"/>
      <c r="D24" s="253"/>
      <c r="E24" s="253"/>
      <c r="F24" s="253"/>
      <c r="G24" s="253"/>
      <c r="H24" s="30"/>
      <c r="I24" s="98"/>
      <c r="J24" s="30"/>
      <c r="K24" s="98"/>
      <c r="L24" s="30"/>
      <c r="M24" s="133"/>
      <c r="N24" s="30"/>
      <c r="O24" s="212"/>
      <c r="P24" s="213"/>
      <c r="Q24" s="213"/>
      <c r="R24" s="214"/>
      <c r="S24" s="8"/>
    </row>
    <row r="25" spans="1:19" x14ac:dyDescent="0.25">
      <c r="A25" s="46"/>
      <c r="B25" s="220" t="s">
        <v>201</v>
      </c>
      <c r="C25" s="220"/>
      <c r="D25" s="220"/>
      <c r="E25" s="48"/>
      <c r="F25" s="47"/>
      <c r="G25" s="65"/>
      <c r="H25" s="65"/>
      <c r="I25" s="40">
        <f>SUM(I19:I24)</f>
        <v>0</v>
      </c>
      <c r="J25" s="30"/>
      <c r="K25" s="40">
        <f>SUM(K19:K24)</f>
        <v>0</v>
      </c>
      <c r="L25" s="30"/>
      <c r="M25" s="40">
        <f>SUM(M19:M24)</f>
        <v>0</v>
      </c>
      <c r="N25" s="30"/>
      <c r="O25" s="212"/>
      <c r="P25" s="213"/>
      <c r="Q25" s="213"/>
      <c r="R25" s="214"/>
      <c r="S25" s="8"/>
    </row>
    <row r="26" spans="1:19" ht="17.25" x14ac:dyDescent="0.3">
      <c r="A26" s="46"/>
      <c r="B26" s="228" t="str">
        <f>"Total Business Add Backs ("&amp;D8&amp;"'s share thereof)"</f>
        <v>Total Business Add Backs ('s share thereof)</v>
      </c>
      <c r="C26" s="228"/>
      <c r="D26" s="228"/>
      <c r="E26" s="228"/>
      <c r="F26" s="228"/>
      <c r="G26" s="120"/>
      <c r="H26" s="120"/>
      <c r="I26" s="40">
        <f>I25*I15</f>
        <v>0</v>
      </c>
      <c r="J26" s="30"/>
      <c r="K26" s="40">
        <f>K25*K15</f>
        <v>0</v>
      </c>
      <c r="L26" s="30"/>
      <c r="M26" s="40">
        <f>M25*M15</f>
        <v>0</v>
      </c>
      <c r="N26" s="30"/>
      <c r="O26" s="212"/>
      <c r="P26" s="213"/>
      <c r="Q26" s="213"/>
      <c r="R26" s="214"/>
      <c r="S26" s="8"/>
    </row>
    <row r="27" spans="1:19" x14ac:dyDescent="0.25">
      <c r="A27" s="46"/>
      <c r="B27" s="70"/>
      <c r="C27" s="70"/>
      <c r="D27" s="70"/>
      <c r="E27" s="70"/>
      <c r="F27" s="117"/>
      <c r="G27" s="70"/>
      <c r="H27" s="116"/>
      <c r="I27" s="122"/>
      <c r="J27" s="70"/>
      <c r="K27" s="116"/>
      <c r="L27" s="70"/>
      <c r="M27" s="70"/>
      <c r="N27" s="30"/>
      <c r="O27" s="212"/>
      <c r="P27" s="213"/>
      <c r="Q27" s="213"/>
      <c r="R27" s="214"/>
      <c r="S27" s="8"/>
    </row>
    <row r="28" spans="1:19" ht="17.25" x14ac:dyDescent="0.3">
      <c r="A28" s="46"/>
      <c r="B28" s="229" t="str">
        <f>"Plus ("&amp;D8&amp;"'s) Business Add Backs"</f>
        <v>Plus ('s) Business Add Backs</v>
      </c>
      <c r="C28" s="229"/>
      <c r="D28" s="229"/>
      <c r="E28" s="229"/>
      <c r="F28" s="229"/>
      <c r="G28" s="70"/>
      <c r="H28" s="122"/>
      <c r="I28" s="122"/>
      <c r="J28" s="70"/>
      <c r="K28" s="122"/>
      <c r="L28" s="70"/>
      <c r="M28" s="70"/>
      <c r="N28" s="30"/>
      <c r="O28" s="212"/>
      <c r="P28" s="213"/>
      <c r="Q28" s="213"/>
      <c r="R28" s="214"/>
      <c r="S28" s="8"/>
    </row>
    <row r="29" spans="1:19" x14ac:dyDescent="0.25">
      <c r="A29" s="46" t="s">
        <v>164</v>
      </c>
      <c r="B29" s="51" t="s">
        <v>213</v>
      </c>
      <c r="C29" s="51"/>
      <c r="D29" s="50"/>
      <c r="E29" s="51"/>
      <c r="F29" s="50"/>
      <c r="G29" s="50"/>
      <c r="H29" s="50"/>
      <c r="I29" s="94"/>
      <c r="J29" s="30"/>
      <c r="K29" s="94"/>
      <c r="L29" s="30"/>
      <c r="M29" s="94"/>
      <c r="N29" s="30"/>
      <c r="O29" s="212"/>
      <c r="P29" s="213"/>
      <c r="Q29" s="213"/>
      <c r="R29" s="214"/>
      <c r="S29" s="8"/>
    </row>
    <row r="30" spans="1:19" x14ac:dyDescent="0.25">
      <c r="A30" s="46" t="s">
        <v>23</v>
      </c>
      <c r="B30" s="51" t="s">
        <v>214</v>
      </c>
      <c r="C30" s="51"/>
      <c r="D30" s="30"/>
      <c r="E30" s="51"/>
      <c r="F30" s="30"/>
      <c r="G30" s="53"/>
      <c r="H30" s="53"/>
      <c r="I30" s="94"/>
      <c r="J30" s="30"/>
      <c r="K30" s="94"/>
      <c r="L30" s="30"/>
      <c r="M30" s="94"/>
      <c r="N30" s="30"/>
      <c r="O30" s="212"/>
      <c r="P30" s="213"/>
      <c r="Q30" s="213"/>
      <c r="R30" s="214"/>
      <c r="S30" s="8"/>
    </row>
    <row r="31" spans="1:19" x14ac:dyDescent="0.25">
      <c r="A31" s="46" t="s">
        <v>24</v>
      </c>
      <c r="B31" s="30" t="s">
        <v>200</v>
      </c>
      <c r="C31" s="51"/>
      <c r="D31" s="51"/>
      <c r="E31" s="51"/>
      <c r="F31" s="51"/>
      <c r="G31" s="45"/>
      <c r="H31" s="51"/>
      <c r="I31" s="95"/>
      <c r="J31" s="30"/>
      <c r="K31" s="94"/>
      <c r="L31" s="30"/>
      <c r="M31" s="94"/>
      <c r="N31" s="30"/>
      <c r="O31" s="212"/>
      <c r="P31" s="213"/>
      <c r="Q31" s="213"/>
      <c r="R31" s="214"/>
      <c r="S31" s="8"/>
    </row>
    <row r="32" spans="1:19" x14ac:dyDescent="0.25">
      <c r="A32" s="46" t="s">
        <v>25</v>
      </c>
      <c r="B32" s="51" t="s">
        <v>11</v>
      </c>
      <c r="C32" s="51"/>
      <c r="D32" s="51"/>
      <c r="E32" s="51"/>
      <c r="F32" s="51"/>
      <c r="G32" s="45"/>
      <c r="H32" s="51"/>
      <c r="I32" s="96"/>
      <c r="J32" s="30"/>
      <c r="K32" s="94"/>
      <c r="L32" s="30"/>
      <c r="M32" s="94"/>
      <c r="N32" s="30"/>
      <c r="O32" s="212"/>
      <c r="P32" s="213"/>
      <c r="Q32" s="213"/>
      <c r="R32" s="214"/>
      <c r="S32" s="8"/>
    </row>
    <row r="33" spans="1:19" x14ac:dyDescent="0.25">
      <c r="A33" s="46" t="s">
        <v>196</v>
      </c>
      <c r="B33" s="51" t="s">
        <v>163</v>
      </c>
      <c r="C33" s="51"/>
      <c r="D33" s="53"/>
      <c r="E33" s="51"/>
      <c r="F33" s="51"/>
      <c r="G33" s="45"/>
      <c r="H33" s="53"/>
      <c r="I33" s="96"/>
      <c r="J33" s="30"/>
      <c r="K33" s="94"/>
      <c r="L33" s="30"/>
      <c r="M33" s="94"/>
      <c r="N33" s="30"/>
      <c r="O33" s="212"/>
      <c r="P33" s="213"/>
      <c r="Q33" s="213"/>
      <c r="R33" s="214"/>
      <c r="S33" s="8"/>
    </row>
    <row r="34" spans="1:19" x14ac:dyDescent="0.25">
      <c r="A34" s="46" t="s">
        <v>211</v>
      </c>
      <c r="B34" s="219"/>
      <c r="C34" s="219"/>
      <c r="D34" s="219"/>
      <c r="E34" s="219"/>
      <c r="F34" s="219"/>
      <c r="G34" s="219"/>
      <c r="H34" s="51"/>
      <c r="I34" s="94"/>
      <c r="J34" s="30"/>
      <c r="K34" s="94"/>
      <c r="L34" s="30"/>
      <c r="M34" s="94"/>
      <c r="N34" s="30"/>
      <c r="O34" s="212"/>
      <c r="P34" s="213"/>
      <c r="Q34" s="213"/>
      <c r="R34" s="214"/>
      <c r="S34" s="8"/>
    </row>
    <row r="35" spans="1:19" x14ac:dyDescent="0.25">
      <c r="A35" s="46"/>
      <c r="B35" s="70"/>
      <c r="C35" s="70"/>
      <c r="D35" s="70"/>
      <c r="E35" s="70"/>
      <c r="F35" s="103"/>
      <c r="G35" s="70"/>
      <c r="H35" s="103"/>
      <c r="I35" s="52"/>
      <c r="J35" s="30"/>
      <c r="K35" s="53"/>
      <c r="L35" s="30"/>
      <c r="M35" s="30"/>
      <c r="N35" s="30"/>
      <c r="O35" s="212"/>
      <c r="P35" s="213"/>
      <c r="Q35" s="213"/>
      <c r="R35" s="214"/>
      <c r="S35" s="8"/>
    </row>
    <row r="36" spans="1:19" ht="17.25" x14ac:dyDescent="0.3">
      <c r="A36" s="46"/>
      <c r="B36" s="252" t="str">
        <f>"Adjusted Net Income ("&amp;I9&amp;")"</f>
        <v>Adjusted Net Income ()</v>
      </c>
      <c r="C36" s="252"/>
      <c r="D36" s="252"/>
      <c r="E36" s="252"/>
      <c r="F36" s="252"/>
      <c r="G36" s="252"/>
      <c r="H36" s="70"/>
      <c r="I36" s="42">
        <f>SUM(I29:I34)+I26+I16</f>
        <v>0</v>
      </c>
      <c r="J36" s="30"/>
      <c r="K36" s="40">
        <f>SUM(K29:K34)+K26+K16</f>
        <v>0</v>
      </c>
      <c r="L36" s="30"/>
      <c r="M36" s="40">
        <f>SUM(M29:M34)+M26+M16</f>
        <v>0</v>
      </c>
      <c r="N36" s="30"/>
      <c r="O36" s="212"/>
      <c r="P36" s="213"/>
      <c r="Q36" s="213"/>
      <c r="R36" s="214"/>
      <c r="S36" s="8"/>
    </row>
    <row r="37" spans="1:19" x14ac:dyDescent="0.25">
      <c r="A37" s="46"/>
      <c r="B37" s="70"/>
      <c r="C37" s="70"/>
      <c r="D37" s="70"/>
      <c r="E37" s="70"/>
      <c r="F37" s="70"/>
      <c r="G37" s="70"/>
      <c r="H37" s="117"/>
      <c r="I37" s="54"/>
      <c r="J37" s="30"/>
      <c r="K37" s="54"/>
      <c r="L37" s="30"/>
      <c r="M37" s="54"/>
      <c r="N37" s="30"/>
      <c r="O37" s="215"/>
      <c r="P37" s="216"/>
      <c r="Q37" s="216"/>
      <c r="R37" s="217"/>
      <c r="S37" s="8"/>
    </row>
    <row r="38" spans="1:19" ht="9" customHeight="1" x14ac:dyDescent="0.25">
      <c r="A38" s="172"/>
      <c r="B38" s="172"/>
      <c r="C38" s="172"/>
      <c r="D38" s="172"/>
      <c r="E38" s="172"/>
      <c r="F38" s="172"/>
      <c r="G38" s="172"/>
      <c r="H38" s="172"/>
      <c r="I38" s="172"/>
      <c r="J38" s="172"/>
      <c r="K38" s="172"/>
      <c r="L38" s="172"/>
      <c r="M38" s="172"/>
      <c r="N38" s="172"/>
      <c r="O38" s="172"/>
      <c r="P38" s="172"/>
      <c r="Q38" s="172"/>
      <c r="R38" s="172"/>
      <c r="S38" s="8"/>
    </row>
    <row r="39" spans="1:19" ht="9" customHeight="1" x14ac:dyDescent="0.25">
      <c r="A39" s="172"/>
      <c r="B39" s="254" t="s">
        <v>257</v>
      </c>
      <c r="C39" s="254"/>
      <c r="D39" s="254"/>
      <c r="E39" s="254"/>
      <c r="F39" s="254"/>
      <c r="G39" s="254"/>
      <c r="H39" s="254"/>
      <c r="I39" s="254"/>
      <c r="J39" s="254"/>
      <c r="K39" s="254"/>
      <c r="L39" s="254"/>
      <c r="M39" s="254"/>
      <c r="N39" s="193"/>
      <c r="O39" s="193"/>
      <c r="P39" s="193"/>
      <c r="Q39" s="193"/>
      <c r="R39" s="172"/>
      <c r="S39" s="8"/>
    </row>
    <row r="40" spans="1:19" ht="9" customHeight="1" x14ac:dyDescent="0.25">
      <c r="A40" s="172"/>
      <c r="B40" s="254"/>
      <c r="C40" s="254"/>
      <c r="D40" s="254"/>
      <c r="E40" s="254"/>
      <c r="F40" s="254"/>
      <c r="G40" s="254"/>
      <c r="H40" s="254"/>
      <c r="I40" s="254"/>
      <c r="J40" s="254"/>
      <c r="K40" s="254"/>
      <c r="L40" s="254"/>
      <c r="M40" s="254"/>
      <c r="N40" s="193"/>
      <c r="O40" s="193"/>
      <c r="P40" s="193"/>
      <c r="Q40" s="193"/>
      <c r="R40" s="172"/>
      <c r="S40" s="8"/>
    </row>
    <row r="41" spans="1:19" ht="9" customHeight="1" x14ac:dyDescent="0.25">
      <c r="A41" s="172"/>
      <c r="B41" s="254"/>
      <c r="C41" s="254"/>
      <c r="D41" s="254"/>
      <c r="E41" s="254"/>
      <c r="F41" s="254"/>
      <c r="G41" s="254"/>
      <c r="H41" s="254"/>
      <c r="I41" s="254"/>
      <c r="J41" s="254"/>
      <c r="K41" s="254"/>
      <c r="L41" s="254"/>
      <c r="M41" s="254"/>
      <c r="N41" s="193"/>
      <c r="O41" s="193"/>
      <c r="P41" s="193"/>
      <c r="Q41" s="193"/>
      <c r="R41" s="172"/>
      <c r="S41" s="8"/>
    </row>
    <row r="42" spans="1:19" ht="9" customHeight="1" x14ac:dyDescent="0.25">
      <c r="A42" s="172"/>
      <c r="B42" s="254"/>
      <c r="C42" s="254"/>
      <c r="D42" s="254"/>
      <c r="E42" s="254"/>
      <c r="F42" s="254"/>
      <c r="G42" s="254"/>
      <c r="H42" s="254"/>
      <c r="I42" s="254"/>
      <c r="J42" s="254"/>
      <c r="K42" s="254"/>
      <c r="L42" s="254"/>
      <c r="M42" s="254"/>
      <c r="N42" s="193"/>
      <c r="O42" s="193"/>
      <c r="P42" s="193"/>
      <c r="Q42" s="193"/>
      <c r="R42" s="172"/>
      <c r="S42" s="8"/>
    </row>
    <row r="43" spans="1:19" ht="9" customHeight="1" x14ac:dyDescent="0.25">
      <c r="A43" s="172"/>
      <c r="B43" s="254"/>
      <c r="C43" s="254"/>
      <c r="D43" s="254"/>
      <c r="E43" s="254"/>
      <c r="F43" s="254"/>
      <c r="G43" s="254"/>
      <c r="H43" s="254"/>
      <c r="I43" s="254"/>
      <c r="J43" s="254"/>
      <c r="K43" s="254"/>
      <c r="L43" s="254"/>
      <c r="M43" s="254"/>
      <c r="N43" s="193"/>
      <c r="O43" s="193"/>
      <c r="P43" s="193"/>
      <c r="Q43" s="193"/>
      <c r="R43" s="172"/>
      <c r="S43" s="8"/>
    </row>
    <row r="44" spans="1:19" ht="9" customHeight="1" x14ac:dyDescent="0.25">
      <c r="A44" s="172"/>
      <c r="B44" s="254"/>
      <c r="C44" s="254"/>
      <c r="D44" s="254"/>
      <c r="E44" s="254"/>
      <c r="F44" s="254"/>
      <c r="G44" s="254"/>
      <c r="H44" s="254"/>
      <c r="I44" s="254"/>
      <c r="J44" s="254"/>
      <c r="K44" s="254"/>
      <c r="L44" s="254"/>
      <c r="M44" s="254"/>
      <c r="N44" s="193"/>
      <c r="O44" s="193"/>
      <c r="P44" s="193"/>
      <c r="Q44" s="193"/>
      <c r="R44" s="172"/>
      <c r="S44" s="8"/>
    </row>
    <row r="45" spans="1:19" ht="9" customHeight="1" x14ac:dyDescent="0.25">
      <c r="A45" s="172"/>
      <c r="B45" s="193"/>
      <c r="C45" s="193"/>
      <c r="D45" s="193"/>
      <c r="E45" s="193"/>
      <c r="F45" s="193"/>
      <c r="G45" s="193"/>
      <c r="H45" s="193"/>
      <c r="I45" s="193"/>
      <c r="J45" s="194"/>
      <c r="K45" s="196"/>
      <c r="L45" s="195"/>
      <c r="M45" s="194"/>
      <c r="N45" s="193"/>
      <c r="O45" s="193"/>
      <c r="P45" s="193"/>
      <c r="Q45" s="193"/>
      <c r="R45" s="172"/>
      <c r="S45" s="8"/>
    </row>
    <row r="46" spans="1:19" x14ac:dyDescent="0.25">
      <c r="B46" s="177" t="s">
        <v>258</v>
      </c>
      <c r="C46" s="9"/>
      <c r="D46" s="9"/>
      <c r="E46" s="9"/>
      <c r="F46" s="9"/>
      <c r="G46" s="9"/>
      <c r="H46" s="9"/>
      <c r="I46" s="9"/>
      <c r="J46" s="9"/>
      <c r="K46" s="9"/>
      <c r="L46" s="9"/>
      <c r="M46" s="9"/>
    </row>
  </sheetData>
  <sheetProtection password="CF29" sheet="1" objects="1" scenarios="1" selectLockedCells="1"/>
  <mergeCells count="21">
    <mergeCell ref="B39:M44"/>
    <mergeCell ref="B7:C7"/>
    <mergeCell ref="D7:E7"/>
    <mergeCell ref="F7:G7"/>
    <mergeCell ref="B8:C8"/>
    <mergeCell ref="D8:E8"/>
    <mergeCell ref="O9:R37"/>
    <mergeCell ref="I9:M9"/>
    <mergeCell ref="B15:E15"/>
    <mergeCell ref="B16:E16"/>
    <mergeCell ref="B18:F18"/>
    <mergeCell ref="B36:G36"/>
    <mergeCell ref="B9:C9"/>
    <mergeCell ref="D9:E9"/>
    <mergeCell ref="F9:G9"/>
    <mergeCell ref="B23:G23"/>
    <mergeCell ref="B24:G24"/>
    <mergeCell ref="B25:D25"/>
    <mergeCell ref="B26:F26"/>
    <mergeCell ref="B28:F28"/>
    <mergeCell ref="B34:G34"/>
  </mergeCells>
  <dataValidations count="1">
    <dataValidation type="list" allowBlank="1" showInputMessage="1" showErrorMessage="1" sqref="Y6">
      <formula1>$U$4:$U$9</formula1>
    </dataValidation>
  </dataValidations>
  <printOptions horizontalCentered="1"/>
  <pageMargins left="0.55118110236220474" right="0.55118110236220474" top="0.19685039370078741" bottom="0.19685039370078741" header="0" footer="0"/>
  <pageSetup paperSize="9" scale="68" orientation="portrait" horizontalDpi="4294967292" verticalDpi="4294967292"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HELP!B4:B41</xm:f>
          </x14:formula1>
          <xm:sqref>P6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82"/>
  <sheetViews>
    <sheetView showGridLines="0" zoomScale="70" zoomScaleNormal="70" workbookViewId="0">
      <selection activeCell="H31" sqref="H31"/>
    </sheetView>
  </sheetViews>
  <sheetFormatPr defaultRowHeight="15.75" x14ac:dyDescent="0.25"/>
  <cols>
    <col min="1" max="1" width="2.875" customWidth="1"/>
    <col min="2" max="2" width="10.125" customWidth="1"/>
    <col min="3" max="3" width="3.375" customWidth="1"/>
    <col min="4" max="4" width="15.875" customWidth="1"/>
    <col min="5" max="5" width="12.375" customWidth="1"/>
    <col min="6" max="6" width="14.125" customWidth="1"/>
    <col min="7" max="7" width="3.5" customWidth="1"/>
    <col min="8" max="8" width="12.5" customWidth="1"/>
    <col min="9" max="9" width="2.75" customWidth="1"/>
    <col min="10" max="10" width="12.5" customWidth="1"/>
    <col min="11" max="11" width="2.75" customWidth="1"/>
    <col min="12" max="12" width="12.5" customWidth="1"/>
    <col min="13" max="13" width="2.75" customWidth="1"/>
    <col min="14" max="14" width="12.5" customWidth="1"/>
    <col min="15" max="15" width="2.75" customWidth="1"/>
    <col min="16" max="16" width="12.5" customWidth="1"/>
    <col min="17" max="17" width="2.75" customWidth="1"/>
    <col min="18" max="18" width="12.5" customWidth="1"/>
    <col min="19" max="19" width="2.875" customWidth="1"/>
    <col min="21" max="21" width="29.875" customWidth="1"/>
    <col min="22" max="23" width="3.625" customWidth="1"/>
  </cols>
  <sheetData>
    <row r="1" spans="1:24" ht="15.75" customHeight="1" x14ac:dyDescent="0.6">
      <c r="A1" s="255" t="s">
        <v>263</v>
      </c>
      <c r="B1" s="255"/>
      <c r="C1" s="255"/>
      <c r="D1" s="255"/>
      <c r="E1" s="255"/>
      <c r="F1" s="255"/>
      <c r="G1" s="255"/>
      <c r="H1" s="255"/>
      <c r="I1" s="255"/>
      <c r="J1" s="255"/>
      <c r="K1" s="255"/>
      <c r="L1" s="255"/>
      <c r="M1" s="184"/>
      <c r="N1" s="183"/>
      <c r="O1" s="183"/>
      <c r="P1" s="183"/>
      <c r="Q1" s="183"/>
      <c r="R1" s="183"/>
      <c r="S1" s="183"/>
      <c r="T1" s="183"/>
      <c r="U1" s="183"/>
      <c r="V1" s="183"/>
      <c r="W1" s="183"/>
      <c r="X1" s="8"/>
    </row>
    <row r="2" spans="1:24" ht="15.75" customHeight="1" x14ac:dyDescent="0.6">
      <c r="A2" s="255"/>
      <c r="B2" s="255"/>
      <c r="C2" s="255"/>
      <c r="D2" s="255"/>
      <c r="E2" s="255"/>
      <c r="F2" s="255"/>
      <c r="G2" s="255"/>
      <c r="H2" s="255"/>
      <c r="I2" s="255"/>
      <c r="J2" s="255"/>
      <c r="K2" s="255"/>
      <c r="L2" s="255"/>
      <c r="M2" s="184"/>
      <c r="N2" s="183"/>
      <c r="O2" s="183"/>
      <c r="P2" s="183"/>
      <c r="Q2" s="183"/>
      <c r="R2" s="183"/>
      <c r="S2" s="183"/>
      <c r="T2" s="183"/>
      <c r="U2" s="183"/>
      <c r="V2" s="183"/>
      <c r="W2" s="183"/>
      <c r="X2" s="8"/>
    </row>
    <row r="3" spans="1:24" ht="15.75" customHeight="1" x14ac:dyDescent="0.6">
      <c r="A3" s="255"/>
      <c r="B3" s="255"/>
      <c r="C3" s="255"/>
      <c r="D3" s="255"/>
      <c r="E3" s="255"/>
      <c r="F3" s="255"/>
      <c r="G3" s="255"/>
      <c r="H3" s="255"/>
      <c r="I3" s="255"/>
      <c r="J3" s="255"/>
      <c r="K3" s="255"/>
      <c r="L3" s="255"/>
      <c r="M3" s="184"/>
      <c r="N3" s="183"/>
      <c r="O3" s="183"/>
      <c r="P3" s="183"/>
      <c r="Q3" s="183"/>
      <c r="R3" s="183"/>
      <c r="S3" s="183"/>
      <c r="T3" s="183"/>
      <c r="U3" s="183"/>
      <c r="V3" s="183"/>
      <c r="W3" s="183"/>
      <c r="X3" s="8"/>
    </row>
    <row r="4" spans="1:24" ht="15.75" customHeight="1" x14ac:dyDescent="0.25">
      <c r="A4" s="255"/>
      <c r="B4" s="255"/>
      <c r="C4" s="255"/>
      <c r="D4" s="255"/>
      <c r="E4" s="255"/>
      <c r="F4" s="255"/>
      <c r="G4" s="255"/>
      <c r="H4" s="255"/>
      <c r="I4" s="255"/>
      <c r="J4" s="255"/>
      <c r="K4" s="255"/>
      <c r="L4" s="255"/>
      <c r="M4" s="183"/>
      <c r="N4" s="183"/>
      <c r="O4" s="183"/>
      <c r="P4" s="183"/>
      <c r="Q4" s="183"/>
      <c r="R4" s="183"/>
      <c r="S4" s="183"/>
      <c r="T4" s="183"/>
      <c r="U4" s="183"/>
      <c r="V4" s="183"/>
      <c r="W4" s="183"/>
      <c r="X4" s="8"/>
    </row>
    <row r="5" spans="1:24" ht="15.75" customHeight="1" x14ac:dyDescent="0.25">
      <c r="A5" s="255"/>
      <c r="B5" s="255"/>
      <c r="C5" s="255"/>
      <c r="D5" s="255"/>
      <c r="E5" s="255"/>
      <c r="F5" s="255"/>
      <c r="G5" s="255"/>
      <c r="H5" s="255"/>
      <c r="I5" s="255"/>
      <c r="J5" s="255"/>
      <c r="K5" s="255"/>
      <c r="L5" s="255"/>
      <c r="M5" s="183"/>
      <c r="N5" s="183"/>
      <c r="O5" s="183"/>
      <c r="P5" s="183"/>
      <c r="Q5" s="183"/>
      <c r="R5" s="183"/>
      <c r="S5" s="183"/>
      <c r="T5" s="183"/>
      <c r="U5" s="183"/>
      <c r="V5" s="183"/>
      <c r="W5" s="183"/>
      <c r="X5" s="8"/>
    </row>
    <row r="6" spans="1:24" ht="15.75" customHeight="1" x14ac:dyDescent="0.5">
      <c r="A6" s="207"/>
      <c r="B6" s="207"/>
      <c r="C6" s="207"/>
      <c r="D6" s="207"/>
      <c r="E6" s="207"/>
      <c r="F6" s="207"/>
      <c r="G6" s="207"/>
      <c r="H6" s="207"/>
      <c r="I6" s="207"/>
      <c r="J6" s="207"/>
      <c r="K6" s="197"/>
      <c r="L6" s="183"/>
      <c r="M6" s="183"/>
      <c r="N6" s="183"/>
      <c r="O6" s="183"/>
      <c r="P6" s="183"/>
      <c r="Q6" s="183"/>
      <c r="R6" s="183"/>
      <c r="S6" s="183"/>
      <c r="T6" s="183"/>
      <c r="U6" s="183"/>
      <c r="V6" s="183"/>
      <c r="W6" s="183"/>
      <c r="X6" s="8"/>
    </row>
    <row r="7" spans="1:24" x14ac:dyDescent="0.25">
      <c r="A7" s="30"/>
      <c r="B7" s="30"/>
      <c r="C7" s="30"/>
      <c r="D7" s="30"/>
      <c r="E7" s="30"/>
      <c r="F7" s="30"/>
      <c r="G7" s="30"/>
      <c r="H7" s="30"/>
      <c r="I7" s="53"/>
      <c r="J7" s="53"/>
      <c r="K7" s="53"/>
      <c r="L7" s="53"/>
      <c r="M7" s="53"/>
      <c r="N7" s="53"/>
      <c r="O7" s="30"/>
      <c r="P7" s="30"/>
      <c r="Q7" s="30"/>
      <c r="R7" s="30"/>
      <c r="S7" s="30"/>
      <c r="T7" s="183"/>
      <c r="U7" s="183"/>
      <c r="V7" s="183"/>
      <c r="W7" s="183"/>
      <c r="X7" s="8"/>
    </row>
    <row r="8" spans="1:24" x14ac:dyDescent="0.25">
      <c r="A8" s="67"/>
      <c r="B8" s="230" t="s">
        <v>0</v>
      </c>
      <c r="C8" s="230"/>
      <c r="D8" s="236"/>
      <c r="E8" s="236"/>
      <c r="F8" s="30"/>
      <c r="G8" s="30"/>
      <c r="H8" s="30"/>
      <c r="I8" s="30"/>
      <c r="J8" s="30"/>
      <c r="K8" s="30"/>
      <c r="L8" s="30"/>
      <c r="M8" s="138"/>
      <c r="N8" s="53"/>
      <c r="O8" s="30"/>
      <c r="P8" s="30"/>
      <c r="Q8" s="30"/>
      <c r="R8" s="30"/>
      <c r="S8" s="30"/>
      <c r="T8" s="183"/>
      <c r="U8" s="183"/>
      <c r="V8" s="183"/>
      <c r="W8" s="183"/>
      <c r="X8" s="8"/>
    </row>
    <row r="9" spans="1:24" x14ac:dyDescent="0.25">
      <c r="A9" s="67"/>
      <c r="B9" s="231" t="s">
        <v>1</v>
      </c>
      <c r="C9" s="231"/>
      <c r="D9" s="233"/>
      <c r="E9" s="233"/>
      <c r="F9" s="139"/>
      <c r="G9" s="139"/>
      <c r="H9" s="274" t="s">
        <v>76</v>
      </c>
      <c r="I9" s="274"/>
      <c r="J9" s="274"/>
      <c r="K9" s="166"/>
      <c r="L9" s="274" t="s">
        <v>77</v>
      </c>
      <c r="M9" s="274"/>
      <c r="N9" s="274"/>
      <c r="O9" s="70"/>
      <c r="P9" s="274" t="s">
        <v>78</v>
      </c>
      <c r="Q9" s="274"/>
      <c r="R9" s="274"/>
      <c r="S9" s="30"/>
      <c r="T9" s="183"/>
      <c r="U9" s="174" t="s">
        <v>59</v>
      </c>
      <c r="V9" s="183"/>
      <c r="W9" s="183"/>
      <c r="X9" s="8"/>
    </row>
    <row r="10" spans="1:24" x14ac:dyDescent="0.25">
      <c r="A10" s="67"/>
      <c r="B10" s="232" t="s">
        <v>250</v>
      </c>
      <c r="C10" s="232"/>
      <c r="D10" s="233"/>
      <c r="E10" s="233"/>
      <c r="F10" s="261" t="s">
        <v>75</v>
      </c>
      <c r="G10" s="261"/>
      <c r="H10" s="262"/>
      <c r="I10" s="262"/>
      <c r="J10" s="262"/>
      <c r="K10" s="122"/>
      <c r="L10" s="263"/>
      <c r="M10" s="263"/>
      <c r="N10" s="263"/>
      <c r="O10" s="70"/>
      <c r="P10" s="262"/>
      <c r="Q10" s="262"/>
      <c r="R10" s="262"/>
      <c r="S10" s="30"/>
      <c r="T10" s="189" t="s">
        <v>58</v>
      </c>
      <c r="U10" s="191" t="s">
        <v>147</v>
      </c>
      <c r="V10" s="183"/>
      <c r="W10" s="183"/>
      <c r="X10" s="8"/>
    </row>
    <row r="11" spans="1:24" x14ac:dyDescent="0.25">
      <c r="A11" s="67"/>
      <c r="B11" s="117"/>
      <c r="C11" s="117"/>
      <c r="D11" s="30"/>
      <c r="E11" s="30"/>
      <c r="F11" s="70"/>
      <c r="G11" s="70"/>
      <c r="H11" s="70"/>
      <c r="I11" s="122"/>
      <c r="J11" s="122"/>
      <c r="K11" s="122"/>
      <c r="L11" s="122"/>
      <c r="M11" s="122"/>
      <c r="N11" s="122"/>
      <c r="O11" s="70"/>
      <c r="P11" s="70"/>
      <c r="Q11" s="70"/>
      <c r="R11" s="70"/>
      <c r="S11" s="30"/>
      <c r="T11" s="183"/>
      <c r="U11" s="183"/>
      <c r="V11" s="183"/>
      <c r="W11" s="183"/>
      <c r="X11" s="8"/>
    </row>
    <row r="12" spans="1:24" ht="17.25" x14ac:dyDescent="0.3">
      <c r="A12" s="30"/>
      <c r="B12" s="165" t="s">
        <v>74</v>
      </c>
      <c r="C12" s="113"/>
      <c r="D12" s="52"/>
      <c r="E12" s="30"/>
      <c r="F12" s="261" t="s">
        <v>2</v>
      </c>
      <c r="G12" s="261"/>
      <c r="H12" s="168"/>
      <c r="I12" s="70"/>
      <c r="J12" s="85" t="str">
        <f>IF(H12="","",H12-1)</f>
        <v/>
      </c>
      <c r="K12" s="70"/>
      <c r="L12" s="85" t="str">
        <f>IF(H12="","",H12)</f>
        <v/>
      </c>
      <c r="M12" s="70"/>
      <c r="N12" s="80" t="str">
        <f>IF(H12="","",H12-1)</f>
        <v/>
      </c>
      <c r="O12" s="70"/>
      <c r="P12" s="85" t="str">
        <f>IF(H12="","",H12)</f>
        <v/>
      </c>
      <c r="Q12" s="70"/>
      <c r="R12" s="80" t="str">
        <f>IF(H12="","",H12-1)</f>
        <v/>
      </c>
      <c r="S12" s="30"/>
      <c r="T12" s="174" t="str">
        <f>U10</f>
        <v>LOCUM</v>
      </c>
      <c r="U12" s="183"/>
      <c r="V12" s="183"/>
      <c r="W12" s="183"/>
      <c r="X12" s="8"/>
    </row>
    <row r="13" spans="1:24" ht="15.75" customHeight="1" x14ac:dyDescent="0.25">
      <c r="A13" s="30"/>
      <c r="B13" s="54"/>
      <c r="C13" s="30"/>
      <c r="D13" s="30"/>
      <c r="E13" s="54"/>
      <c r="F13" s="54"/>
      <c r="G13" s="54"/>
      <c r="H13" s="70"/>
      <c r="I13" s="70"/>
      <c r="J13" s="70"/>
      <c r="K13" s="70"/>
      <c r="L13" s="70"/>
      <c r="M13" s="70"/>
      <c r="N13" s="116"/>
      <c r="O13" s="70"/>
      <c r="P13" s="70"/>
      <c r="Q13" s="70"/>
      <c r="R13" s="116"/>
      <c r="S13" s="30"/>
      <c r="T13" s="209" t="str">
        <f>VLOOKUP(U10,HELP!B45:C84,2,FALSE)</f>
        <v>Net Cost of a Locum is the expected net cost being the fees expected to be generated by the locum less the costs associated with hiring the locum. Please note this is NOT the Gross Cost to hire the locum. A best estimate of the Net cost of a locum needs to be made. It should sound reasonable and make sense considering the nature of the business. If your client is seeking to cover the cost of a replacement for the life insured and they are a key person in the business ask your underwriter about BE Keyperson Replacement Cover.</v>
      </c>
      <c r="U13" s="210"/>
      <c r="V13" s="210"/>
      <c r="W13" s="211"/>
      <c r="X13" s="8"/>
    </row>
    <row r="14" spans="1:24" x14ac:dyDescent="0.25">
      <c r="A14" s="118">
        <v>1</v>
      </c>
      <c r="B14" s="72" t="s">
        <v>79</v>
      </c>
      <c r="C14" s="72"/>
      <c r="D14" s="30"/>
      <c r="E14" s="72"/>
      <c r="F14" s="72"/>
      <c r="G14" s="72"/>
      <c r="H14" s="38"/>
      <c r="I14" s="70"/>
      <c r="J14" s="38"/>
      <c r="K14" s="70"/>
      <c r="L14" s="38"/>
      <c r="M14" s="70"/>
      <c r="N14" s="38"/>
      <c r="O14" s="70"/>
      <c r="P14" s="35"/>
      <c r="Q14" s="70"/>
      <c r="R14" s="35"/>
      <c r="S14" s="30"/>
      <c r="T14" s="212"/>
      <c r="U14" s="213"/>
      <c r="V14" s="213"/>
      <c r="W14" s="214"/>
      <c r="X14" s="8"/>
    </row>
    <row r="15" spans="1:24" x14ac:dyDescent="0.25">
      <c r="A15" s="118">
        <v>2</v>
      </c>
      <c r="B15" s="51" t="s">
        <v>80</v>
      </c>
      <c r="C15" s="51"/>
      <c r="D15" s="51"/>
      <c r="E15" s="51"/>
      <c r="F15" s="51"/>
      <c r="G15" s="51"/>
      <c r="H15" s="59"/>
      <c r="I15" s="70"/>
      <c r="J15" s="59"/>
      <c r="K15" s="70"/>
      <c r="L15" s="59"/>
      <c r="M15" s="70"/>
      <c r="N15" s="59"/>
      <c r="O15" s="70"/>
      <c r="P15" s="59"/>
      <c r="Q15" s="70"/>
      <c r="R15" s="59"/>
      <c r="S15" s="30"/>
      <c r="T15" s="212"/>
      <c r="U15" s="213"/>
      <c r="V15" s="213"/>
      <c r="W15" s="214"/>
      <c r="X15" s="8"/>
    </row>
    <row r="16" spans="1:24" x14ac:dyDescent="0.25">
      <c r="A16" s="118">
        <v>3</v>
      </c>
      <c r="B16" s="51" t="s">
        <v>81</v>
      </c>
      <c r="C16" s="51"/>
      <c r="D16" s="51"/>
      <c r="E16" s="51"/>
      <c r="F16" s="30"/>
      <c r="G16" s="30"/>
      <c r="H16" s="59"/>
      <c r="I16" s="70"/>
      <c r="J16" s="59"/>
      <c r="K16" s="70"/>
      <c r="L16" s="35"/>
      <c r="M16" s="70"/>
      <c r="N16" s="59"/>
      <c r="O16" s="70"/>
      <c r="P16" s="35"/>
      <c r="Q16" s="70"/>
      <c r="R16" s="35"/>
      <c r="S16" s="30"/>
      <c r="T16" s="212"/>
      <c r="U16" s="213"/>
      <c r="V16" s="213"/>
      <c r="W16" s="214"/>
      <c r="X16" s="8"/>
    </row>
    <row r="17" spans="1:24" x14ac:dyDescent="0.25">
      <c r="A17" s="118">
        <v>4</v>
      </c>
      <c r="B17" s="51" t="s">
        <v>82</v>
      </c>
      <c r="C17" s="51"/>
      <c r="D17" s="51"/>
      <c r="E17" s="51"/>
      <c r="F17" s="51"/>
      <c r="G17" s="51"/>
      <c r="H17" s="59"/>
      <c r="I17" s="70"/>
      <c r="J17" s="59"/>
      <c r="K17" s="70"/>
      <c r="L17" s="59"/>
      <c r="M17" s="117"/>
      <c r="N17" s="35"/>
      <c r="O17" s="70"/>
      <c r="P17" s="59"/>
      <c r="Q17" s="70"/>
      <c r="R17" s="60"/>
      <c r="S17" s="30"/>
      <c r="T17" s="212"/>
      <c r="U17" s="213"/>
      <c r="V17" s="213"/>
      <c r="W17" s="214"/>
      <c r="X17" s="8"/>
    </row>
    <row r="18" spans="1:24" x14ac:dyDescent="0.25">
      <c r="A18" s="118">
        <v>5</v>
      </c>
      <c r="B18" s="51" t="s">
        <v>85</v>
      </c>
      <c r="C18" s="51"/>
      <c r="D18" s="30"/>
      <c r="E18" s="30"/>
      <c r="F18" s="30"/>
      <c r="G18" s="30"/>
      <c r="H18" s="35"/>
      <c r="I18" s="70"/>
      <c r="J18" s="59"/>
      <c r="K18" s="70"/>
      <c r="L18" s="35"/>
      <c r="M18" s="70"/>
      <c r="N18" s="60"/>
      <c r="O18" s="70"/>
      <c r="P18" s="59"/>
      <c r="Q18" s="70"/>
      <c r="R18" s="59"/>
      <c r="S18" s="30"/>
      <c r="T18" s="212"/>
      <c r="U18" s="213"/>
      <c r="V18" s="213"/>
      <c r="W18" s="214"/>
      <c r="X18" s="8"/>
    </row>
    <row r="19" spans="1:24" x14ac:dyDescent="0.25">
      <c r="A19" s="118">
        <v>6</v>
      </c>
      <c r="B19" s="51" t="s">
        <v>84</v>
      </c>
      <c r="C19" s="51"/>
      <c r="D19" s="51"/>
      <c r="E19" s="51"/>
      <c r="F19" s="51"/>
      <c r="G19" s="45"/>
      <c r="H19" s="60"/>
      <c r="I19" s="70"/>
      <c r="J19" s="59"/>
      <c r="K19" s="70"/>
      <c r="L19" s="60"/>
      <c r="M19" s="70"/>
      <c r="N19" s="59"/>
      <c r="O19" s="70"/>
      <c r="P19" s="59"/>
      <c r="Q19" s="70"/>
      <c r="R19" s="59"/>
      <c r="S19" s="30"/>
      <c r="T19" s="212"/>
      <c r="U19" s="213"/>
      <c r="V19" s="213"/>
      <c r="W19" s="214"/>
      <c r="X19" s="8"/>
    </row>
    <row r="20" spans="1:24" x14ac:dyDescent="0.25">
      <c r="A20" s="118">
        <v>7</v>
      </c>
      <c r="B20" s="51" t="s">
        <v>83</v>
      </c>
      <c r="C20" s="51"/>
      <c r="D20" s="51"/>
      <c r="E20" s="51"/>
      <c r="F20" s="51"/>
      <c r="G20" s="45"/>
      <c r="H20" s="59"/>
      <c r="I20" s="70"/>
      <c r="J20" s="35"/>
      <c r="K20" s="70"/>
      <c r="L20" s="60"/>
      <c r="M20" s="70"/>
      <c r="N20" s="59"/>
      <c r="O20" s="70"/>
      <c r="P20" s="59"/>
      <c r="Q20" s="70"/>
      <c r="R20" s="35"/>
      <c r="S20" s="30"/>
      <c r="T20" s="212"/>
      <c r="U20" s="213"/>
      <c r="V20" s="213"/>
      <c r="W20" s="214"/>
      <c r="X20" s="8"/>
    </row>
    <row r="21" spans="1:24" x14ac:dyDescent="0.25">
      <c r="A21" s="118">
        <v>8</v>
      </c>
      <c r="B21" s="51" t="s">
        <v>86</v>
      </c>
      <c r="C21" s="51"/>
      <c r="D21" s="30"/>
      <c r="E21" s="51"/>
      <c r="F21" s="51"/>
      <c r="G21" s="51"/>
      <c r="H21" s="35"/>
      <c r="I21" s="70"/>
      <c r="J21" s="59"/>
      <c r="K21" s="70"/>
      <c r="L21" s="59"/>
      <c r="M21" s="70"/>
      <c r="N21" s="59"/>
      <c r="O21" s="70"/>
      <c r="P21" s="35"/>
      <c r="Q21" s="70"/>
      <c r="R21" s="60"/>
      <c r="S21" s="30"/>
      <c r="T21" s="212"/>
      <c r="U21" s="213"/>
      <c r="V21" s="213"/>
      <c r="W21" s="214"/>
      <c r="X21" s="8"/>
    </row>
    <row r="22" spans="1:24" x14ac:dyDescent="0.25">
      <c r="A22" s="118">
        <v>9</v>
      </c>
      <c r="B22" s="51" t="s">
        <v>87</v>
      </c>
      <c r="C22" s="51"/>
      <c r="D22" s="51"/>
      <c r="E22" s="51"/>
      <c r="F22" s="30"/>
      <c r="G22" s="30"/>
      <c r="H22" s="60"/>
      <c r="I22" s="70"/>
      <c r="J22" s="35"/>
      <c r="K22" s="70"/>
      <c r="L22" s="35"/>
      <c r="M22" s="70"/>
      <c r="N22" s="35"/>
      <c r="O22" s="70"/>
      <c r="P22" s="59"/>
      <c r="Q22" s="70"/>
      <c r="R22" s="59"/>
      <c r="S22" s="30"/>
      <c r="T22" s="212"/>
      <c r="U22" s="213"/>
      <c r="V22" s="213"/>
      <c r="W22" s="214"/>
      <c r="X22" s="8"/>
    </row>
    <row r="23" spans="1:24" x14ac:dyDescent="0.25">
      <c r="A23" s="118">
        <v>10</v>
      </c>
      <c r="B23" s="51" t="s">
        <v>88</v>
      </c>
      <c r="C23" s="51"/>
      <c r="D23" s="30"/>
      <c r="E23" s="30"/>
      <c r="F23" s="45"/>
      <c r="G23" s="45"/>
      <c r="H23" s="60"/>
      <c r="I23" s="70"/>
      <c r="J23" s="59"/>
      <c r="K23" s="70"/>
      <c r="L23" s="59"/>
      <c r="M23" s="70"/>
      <c r="N23" s="60"/>
      <c r="O23" s="70"/>
      <c r="P23" s="35"/>
      <c r="Q23" s="70"/>
      <c r="R23" s="59"/>
      <c r="S23" s="30"/>
      <c r="T23" s="212"/>
      <c r="U23" s="213"/>
      <c r="V23" s="213"/>
      <c r="W23" s="214"/>
      <c r="X23" s="8"/>
    </row>
    <row r="24" spans="1:24" x14ac:dyDescent="0.25">
      <c r="A24" s="118">
        <v>11</v>
      </c>
      <c r="B24" s="51" t="s">
        <v>89</v>
      </c>
      <c r="C24" s="30"/>
      <c r="D24" s="141"/>
      <c r="E24" s="51"/>
      <c r="F24" s="45"/>
      <c r="G24" s="51"/>
      <c r="H24" s="59"/>
      <c r="I24" s="70"/>
      <c r="J24" s="35"/>
      <c r="K24" s="70"/>
      <c r="L24" s="35"/>
      <c r="M24" s="70"/>
      <c r="N24" s="59"/>
      <c r="O24" s="70"/>
      <c r="P24" s="60"/>
      <c r="Q24" s="70"/>
      <c r="R24" s="35"/>
      <c r="S24" s="30"/>
      <c r="T24" s="212"/>
      <c r="U24" s="213"/>
      <c r="V24" s="213"/>
      <c r="W24" s="214"/>
      <c r="X24" s="8"/>
    </row>
    <row r="25" spans="1:24" x14ac:dyDescent="0.25">
      <c r="A25" s="118">
        <v>12</v>
      </c>
      <c r="B25" s="51" t="s">
        <v>240</v>
      </c>
      <c r="C25" s="51"/>
      <c r="D25" s="51"/>
      <c r="E25" s="51"/>
      <c r="F25" s="45"/>
      <c r="G25" s="51"/>
      <c r="H25" s="59"/>
      <c r="I25" s="70"/>
      <c r="J25" s="59"/>
      <c r="K25" s="70"/>
      <c r="L25" s="60"/>
      <c r="M25" s="70"/>
      <c r="N25" s="35"/>
      <c r="O25" s="70"/>
      <c r="P25" s="60"/>
      <c r="Q25" s="70"/>
      <c r="R25" s="60"/>
      <c r="S25" s="30"/>
      <c r="T25" s="212"/>
      <c r="U25" s="213"/>
      <c r="V25" s="213"/>
      <c r="W25" s="214"/>
      <c r="X25" s="8"/>
    </row>
    <row r="26" spans="1:24" x14ac:dyDescent="0.25">
      <c r="A26" s="118">
        <v>13</v>
      </c>
      <c r="B26" s="30" t="s">
        <v>90</v>
      </c>
      <c r="C26" s="51"/>
      <c r="D26" s="51"/>
      <c r="E26" s="51"/>
      <c r="F26" s="51"/>
      <c r="G26" s="51"/>
      <c r="H26" s="35"/>
      <c r="I26" s="70"/>
      <c r="J26" s="35"/>
      <c r="K26" s="70"/>
      <c r="L26" s="60"/>
      <c r="M26" s="70"/>
      <c r="N26" s="60"/>
      <c r="O26" s="70"/>
      <c r="P26" s="60"/>
      <c r="Q26" s="70"/>
      <c r="R26" s="59"/>
      <c r="S26" s="30"/>
      <c r="T26" s="212"/>
      <c r="U26" s="213"/>
      <c r="V26" s="213"/>
      <c r="W26" s="214"/>
      <c r="X26" s="8"/>
    </row>
    <row r="27" spans="1:24" x14ac:dyDescent="0.25">
      <c r="A27" s="118">
        <v>14</v>
      </c>
      <c r="B27" s="51" t="s">
        <v>238</v>
      </c>
      <c r="C27" s="140"/>
      <c r="D27" s="142"/>
      <c r="E27" s="51"/>
      <c r="F27" s="51"/>
      <c r="G27" s="51"/>
      <c r="H27" s="60"/>
      <c r="I27" s="70"/>
      <c r="J27" s="60"/>
      <c r="K27" s="70"/>
      <c r="L27" s="59"/>
      <c r="M27" s="70"/>
      <c r="N27" s="60"/>
      <c r="O27" s="70"/>
      <c r="P27" s="60"/>
      <c r="Q27" s="70"/>
      <c r="R27" s="35"/>
      <c r="S27" s="30"/>
      <c r="T27" s="212"/>
      <c r="U27" s="213"/>
      <c r="V27" s="213"/>
      <c r="W27" s="214"/>
      <c r="X27" s="8"/>
    </row>
    <row r="28" spans="1:24" x14ac:dyDescent="0.25">
      <c r="A28" s="118">
        <v>15</v>
      </c>
      <c r="B28" s="51" t="s">
        <v>91</v>
      </c>
      <c r="C28" s="51"/>
      <c r="D28" s="51"/>
      <c r="E28" s="51"/>
      <c r="F28" s="51"/>
      <c r="G28" s="45"/>
      <c r="H28" s="59"/>
      <c r="I28" s="70"/>
      <c r="J28" s="60"/>
      <c r="K28" s="70"/>
      <c r="L28" s="59"/>
      <c r="M28" s="70"/>
      <c r="N28" s="59"/>
      <c r="O28" s="70"/>
      <c r="P28" s="60"/>
      <c r="Q28" s="70"/>
      <c r="R28" s="60"/>
      <c r="S28" s="30"/>
      <c r="T28" s="212"/>
      <c r="U28" s="213"/>
      <c r="V28" s="213"/>
      <c r="W28" s="214"/>
      <c r="X28" s="8"/>
    </row>
    <row r="29" spans="1:24" x14ac:dyDescent="0.25">
      <c r="A29" s="118">
        <v>16</v>
      </c>
      <c r="B29" s="51" t="s">
        <v>253</v>
      </c>
      <c r="C29" s="30"/>
      <c r="D29" s="51"/>
      <c r="E29" s="30"/>
      <c r="F29" s="30"/>
      <c r="G29" s="45"/>
      <c r="H29" s="59"/>
      <c r="I29" s="70"/>
      <c r="J29" s="60"/>
      <c r="K29" s="70"/>
      <c r="L29" s="59"/>
      <c r="M29" s="70"/>
      <c r="N29" s="59"/>
      <c r="O29" s="70"/>
      <c r="P29" s="60"/>
      <c r="Q29" s="70"/>
      <c r="R29" s="60"/>
      <c r="S29" s="30"/>
      <c r="T29" s="212"/>
      <c r="U29" s="213"/>
      <c r="V29" s="213"/>
      <c r="W29" s="214"/>
      <c r="X29" s="8"/>
    </row>
    <row r="30" spans="1:24" x14ac:dyDescent="0.25">
      <c r="A30" s="118">
        <v>17</v>
      </c>
      <c r="B30" s="51" t="s">
        <v>92</v>
      </c>
      <c r="C30" s="45"/>
      <c r="D30" s="51"/>
      <c r="E30" s="51"/>
      <c r="F30" s="45"/>
      <c r="G30" s="51"/>
      <c r="H30" s="35"/>
      <c r="I30" s="70"/>
      <c r="J30" s="59"/>
      <c r="K30" s="70"/>
      <c r="L30" s="59"/>
      <c r="M30" s="70"/>
      <c r="N30" s="59"/>
      <c r="O30" s="70"/>
      <c r="P30" s="59"/>
      <c r="Q30" s="70"/>
      <c r="R30" s="59"/>
      <c r="S30" s="30"/>
      <c r="T30" s="212"/>
      <c r="U30" s="213"/>
      <c r="V30" s="213"/>
      <c r="W30" s="214"/>
      <c r="X30" s="8"/>
    </row>
    <row r="31" spans="1:24" x14ac:dyDescent="0.25">
      <c r="A31" s="118">
        <v>18</v>
      </c>
      <c r="B31" s="72" t="s">
        <v>93</v>
      </c>
      <c r="C31" s="51"/>
      <c r="D31" s="30"/>
      <c r="E31" s="72"/>
      <c r="F31" s="51"/>
      <c r="G31" s="30"/>
      <c r="H31" s="59"/>
      <c r="I31" s="70"/>
      <c r="J31" s="38"/>
      <c r="K31" s="70"/>
      <c r="L31" s="35"/>
      <c r="M31" s="70"/>
      <c r="N31" s="35"/>
      <c r="O31" s="70"/>
      <c r="P31" s="35"/>
      <c r="Q31" s="70"/>
      <c r="R31" s="35"/>
      <c r="S31" s="30"/>
      <c r="T31" s="212"/>
      <c r="U31" s="213"/>
      <c r="V31" s="213"/>
      <c r="W31" s="214"/>
      <c r="X31" s="8"/>
    </row>
    <row r="32" spans="1:24" x14ac:dyDescent="0.25">
      <c r="A32" s="118">
        <v>19</v>
      </c>
      <c r="B32" s="51" t="s">
        <v>264</v>
      </c>
      <c r="C32" s="51"/>
      <c r="D32" s="45"/>
      <c r="E32" s="51"/>
      <c r="F32" s="30"/>
      <c r="G32" s="45"/>
      <c r="H32" s="60"/>
      <c r="I32" s="70"/>
      <c r="J32" s="35"/>
      <c r="K32" s="70"/>
      <c r="L32" s="60"/>
      <c r="M32" s="70"/>
      <c r="N32" s="60"/>
      <c r="O32" s="70"/>
      <c r="P32" s="60"/>
      <c r="Q32" s="70"/>
      <c r="R32" s="60"/>
      <c r="S32" s="30"/>
      <c r="T32" s="212"/>
      <c r="U32" s="213"/>
      <c r="V32" s="213"/>
      <c r="W32" s="214"/>
      <c r="X32" s="8"/>
    </row>
    <row r="33" spans="1:24" x14ac:dyDescent="0.25">
      <c r="A33" s="118">
        <v>20</v>
      </c>
      <c r="B33" s="51" t="s">
        <v>94</v>
      </c>
      <c r="C33" s="30"/>
      <c r="D33" s="51"/>
      <c r="E33" s="51"/>
      <c r="F33" s="51"/>
      <c r="G33" s="51"/>
      <c r="H33" s="59"/>
      <c r="I33" s="70"/>
      <c r="J33" s="60"/>
      <c r="K33" s="70"/>
      <c r="L33" s="60"/>
      <c r="M33" s="70"/>
      <c r="N33" s="60"/>
      <c r="O33" s="70"/>
      <c r="P33" s="60"/>
      <c r="Q33" s="70"/>
      <c r="R33" s="60"/>
      <c r="S33" s="30"/>
      <c r="T33" s="212"/>
      <c r="U33" s="213"/>
      <c r="V33" s="213"/>
      <c r="W33" s="214"/>
      <c r="X33" s="8"/>
    </row>
    <row r="34" spans="1:24" x14ac:dyDescent="0.25">
      <c r="A34" s="118">
        <v>21</v>
      </c>
      <c r="B34" s="51" t="s">
        <v>95</v>
      </c>
      <c r="C34" s="51"/>
      <c r="D34" s="51"/>
      <c r="E34" s="51"/>
      <c r="F34" s="51"/>
      <c r="G34" s="51"/>
      <c r="H34" s="59"/>
      <c r="I34" s="70"/>
      <c r="J34" s="60"/>
      <c r="K34" s="70"/>
      <c r="L34" s="60"/>
      <c r="M34" s="70"/>
      <c r="N34" s="60"/>
      <c r="O34" s="70"/>
      <c r="P34" s="60"/>
      <c r="Q34" s="70"/>
      <c r="R34" s="60"/>
      <c r="S34" s="30"/>
      <c r="T34" s="212"/>
      <c r="U34" s="213"/>
      <c r="V34" s="213"/>
      <c r="W34" s="214"/>
      <c r="X34" s="8"/>
    </row>
    <row r="35" spans="1:24" x14ac:dyDescent="0.25">
      <c r="A35" s="118">
        <v>22</v>
      </c>
      <c r="B35" s="51" t="s">
        <v>96</v>
      </c>
      <c r="C35" s="72"/>
      <c r="D35" s="51"/>
      <c r="E35" s="30"/>
      <c r="F35" s="51"/>
      <c r="G35" s="30"/>
      <c r="H35" s="59"/>
      <c r="I35" s="70"/>
      <c r="J35" s="60"/>
      <c r="K35" s="70"/>
      <c r="L35" s="60"/>
      <c r="M35" s="70"/>
      <c r="N35" s="60"/>
      <c r="O35" s="70"/>
      <c r="P35" s="60"/>
      <c r="Q35" s="70"/>
      <c r="R35" s="59"/>
      <c r="S35" s="30"/>
      <c r="T35" s="212"/>
      <c r="U35" s="213"/>
      <c r="V35" s="213"/>
      <c r="W35" s="214"/>
      <c r="X35" s="8"/>
    </row>
    <row r="36" spans="1:24" x14ac:dyDescent="0.25">
      <c r="A36" s="118">
        <v>23</v>
      </c>
      <c r="B36" s="30" t="s">
        <v>97</v>
      </c>
      <c r="C36" s="30"/>
      <c r="D36" s="51"/>
      <c r="E36" s="51"/>
      <c r="F36" s="30"/>
      <c r="G36" s="45"/>
      <c r="H36" s="35"/>
      <c r="I36" s="70"/>
      <c r="J36" s="60"/>
      <c r="K36" s="70"/>
      <c r="L36" s="59"/>
      <c r="M36" s="70"/>
      <c r="N36" s="60"/>
      <c r="O36" s="70"/>
      <c r="P36" s="60"/>
      <c r="Q36" s="70"/>
      <c r="R36" s="35"/>
      <c r="S36" s="30"/>
      <c r="T36" s="212"/>
      <c r="U36" s="213"/>
      <c r="V36" s="213"/>
      <c r="W36" s="214"/>
      <c r="X36" s="8"/>
    </row>
    <row r="37" spans="1:24" x14ac:dyDescent="0.25">
      <c r="A37" s="118">
        <v>24</v>
      </c>
      <c r="B37" s="51" t="s">
        <v>98</v>
      </c>
      <c r="C37" s="51"/>
      <c r="D37" s="51"/>
      <c r="E37" s="51"/>
      <c r="F37" s="45"/>
      <c r="G37" s="45"/>
      <c r="H37" s="59"/>
      <c r="I37" s="70"/>
      <c r="J37" s="60"/>
      <c r="K37" s="70"/>
      <c r="L37" s="35"/>
      <c r="M37" s="70"/>
      <c r="N37" s="60"/>
      <c r="O37" s="70"/>
      <c r="P37" s="60"/>
      <c r="Q37" s="70"/>
      <c r="R37" s="60"/>
      <c r="S37" s="30"/>
      <c r="T37" s="212"/>
      <c r="U37" s="213"/>
      <c r="V37" s="213"/>
      <c r="W37" s="214"/>
      <c r="X37" s="8"/>
    </row>
    <row r="38" spans="1:24" x14ac:dyDescent="0.25">
      <c r="A38" s="118">
        <v>25</v>
      </c>
      <c r="B38" s="30" t="s">
        <v>99</v>
      </c>
      <c r="C38" s="51"/>
      <c r="D38" s="51"/>
      <c r="E38" s="51"/>
      <c r="F38" s="45"/>
      <c r="G38" s="45"/>
      <c r="H38" s="35"/>
      <c r="I38" s="70"/>
      <c r="J38" s="60"/>
      <c r="K38" s="70"/>
      <c r="L38" s="60"/>
      <c r="M38" s="70"/>
      <c r="N38" s="60"/>
      <c r="O38" s="70"/>
      <c r="P38" s="60"/>
      <c r="Q38" s="70"/>
      <c r="R38" s="60"/>
      <c r="S38" s="30"/>
      <c r="T38" s="212"/>
      <c r="U38" s="213"/>
      <c r="V38" s="213"/>
      <c r="W38" s="214"/>
      <c r="X38" s="8"/>
    </row>
    <row r="39" spans="1:24" x14ac:dyDescent="0.25">
      <c r="A39" s="118">
        <v>26</v>
      </c>
      <c r="B39" s="51" t="s">
        <v>100</v>
      </c>
      <c r="C39" s="30"/>
      <c r="D39" s="51"/>
      <c r="E39" s="30"/>
      <c r="F39" s="51"/>
      <c r="G39" s="45"/>
      <c r="H39" s="59"/>
      <c r="I39" s="70"/>
      <c r="J39" s="59"/>
      <c r="K39" s="70"/>
      <c r="L39" s="60"/>
      <c r="M39" s="70"/>
      <c r="N39" s="60"/>
      <c r="O39" s="70"/>
      <c r="P39" s="59"/>
      <c r="Q39" s="70"/>
      <c r="R39" s="59"/>
      <c r="S39" s="30"/>
      <c r="T39" s="212"/>
      <c r="U39" s="213"/>
      <c r="V39" s="213"/>
      <c r="W39" s="214"/>
      <c r="X39" s="8"/>
    </row>
    <row r="40" spans="1:24" x14ac:dyDescent="0.25">
      <c r="A40" s="118">
        <v>27</v>
      </c>
      <c r="B40" s="51" t="s">
        <v>101</v>
      </c>
      <c r="C40" s="51"/>
      <c r="D40" s="51"/>
      <c r="E40" s="51"/>
      <c r="F40" s="51"/>
      <c r="G40" s="51"/>
      <c r="H40" s="35"/>
      <c r="I40" s="70"/>
      <c r="J40" s="35"/>
      <c r="K40" s="70"/>
      <c r="L40" s="60"/>
      <c r="M40" s="70"/>
      <c r="N40" s="59"/>
      <c r="O40" s="70"/>
      <c r="P40" s="35"/>
      <c r="Q40" s="70"/>
      <c r="R40" s="35"/>
      <c r="S40" s="30"/>
      <c r="T40" s="212"/>
      <c r="U40" s="213"/>
      <c r="V40" s="213"/>
      <c r="W40" s="214"/>
      <c r="X40" s="8"/>
    </row>
    <row r="41" spans="1:24" x14ac:dyDescent="0.25">
      <c r="A41" s="118">
        <v>28</v>
      </c>
      <c r="B41" s="51" t="s">
        <v>102</v>
      </c>
      <c r="C41" s="51"/>
      <c r="D41" s="51"/>
      <c r="E41" s="51"/>
      <c r="F41" s="51"/>
      <c r="G41" s="51"/>
      <c r="H41" s="60"/>
      <c r="I41" s="70"/>
      <c r="J41" s="60"/>
      <c r="K41" s="70"/>
      <c r="L41" s="60"/>
      <c r="M41" s="70"/>
      <c r="N41" s="59"/>
      <c r="O41" s="70"/>
      <c r="P41" s="60"/>
      <c r="Q41" s="70"/>
      <c r="R41" s="59"/>
      <c r="S41" s="30"/>
      <c r="T41" s="212"/>
      <c r="U41" s="213"/>
      <c r="V41" s="213"/>
      <c r="W41" s="214"/>
      <c r="X41" s="8"/>
    </row>
    <row r="42" spans="1:24" x14ac:dyDescent="0.25">
      <c r="A42" s="118">
        <v>29</v>
      </c>
      <c r="B42" s="51" t="s">
        <v>103</v>
      </c>
      <c r="C42" s="30"/>
      <c r="D42" s="30"/>
      <c r="E42" s="51"/>
      <c r="F42" s="30"/>
      <c r="G42" s="30"/>
      <c r="H42" s="60"/>
      <c r="I42" s="70"/>
      <c r="J42" s="59"/>
      <c r="K42" s="70"/>
      <c r="L42" s="59"/>
      <c r="M42" s="70"/>
      <c r="N42" s="59"/>
      <c r="O42" s="70"/>
      <c r="P42" s="59"/>
      <c r="Q42" s="70"/>
      <c r="R42" s="35"/>
      <c r="S42" s="30"/>
      <c r="T42" s="212"/>
      <c r="U42" s="213"/>
      <c r="V42" s="213"/>
      <c r="W42" s="214"/>
      <c r="X42" s="8"/>
    </row>
    <row r="43" spans="1:24" x14ac:dyDescent="0.25">
      <c r="A43" s="118">
        <v>30</v>
      </c>
      <c r="B43" s="30" t="s">
        <v>239</v>
      </c>
      <c r="C43" s="45"/>
      <c r="D43" s="45"/>
      <c r="E43" s="30"/>
      <c r="F43" s="45"/>
      <c r="G43" s="51"/>
      <c r="H43" s="60"/>
      <c r="I43" s="70"/>
      <c r="J43" s="59"/>
      <c r="K43" s="70"/>
      <c r="L43" s="59"/>
      <c r="M43" s="70"/>
      <c r="N43" s="35"/>
      <c r="O43" s="70"/>
      <c r="P43" s="35"/>
      <c r="Q43" s="70"/>
      <c r="R43" s="59"/>
      <c r="S43" s="30"/>
      <c r="T43" s="212"/>
      <c r="U43" s="213"/>
      <c r="V43" s="213"/>
      <c r="W43" s="214"/>
      <c r="X43" s="8"/>
    </row>
    <row r="44" spans="1:24" x14ac:dyDescent="0.25">
      <c r="A44" s="118">
        <v>31</v>
      </c>
      <c r="B44" s="275"/>
      <c r="C44" s="275"/>
      <c r="D44" s="275"/>
      <c r="E44" s="275"/>
      <c r="F44" s="275"/>
      <c r="G44" s="51"/>
      <c r="H44" s="59"/>
      <c r="I44" s="70"/>
      <c r="J44" s="35"/>
      <c r="K44" s="70"/>
      <c r="L44" s="35"/>
      <c r="M44" s="70"/>
      <c r="N44" s="60"/>
      <c r="O44" s="70"/>
      <c r="P44" s="59"/>
      <c r="Q44" s="70"/>
      <c r="R44" s="59"/>
      <c r="S44" s="30"/>
      <c r="T44" s="212"/>
      <c r="U44" s="213"/>
      <c r="V44" s="213"/>
      <c r="W44" s="214"/>
      <c r="X44" s="8"/>
    </row>
    <row r="45" spans="1:24" x14ac:dyDescent="0.25">
      <c r="A45" s="118">
        <v>32</v>
      </c>
      <c r="B45" s="275"/>
      <c r="C45" s="275"/>
      <c r="D45" s="275"/>
      <c r="E45" s="275"/>
      <c r="F45" s="275"/>
      <c r="G45" s="30"/>
      <c r="H45" s="38"/>
      <c r="I45" s="122"/>
      <c r="J45" s="60"/>
      <c r="K45" s="70"/>
      <c r="L45" s="59"/>
      <c r="M45" s="70"/>
      <c r="N45" s="60"/>
      <c r="O45" s="70"/>
      <c r="P45" s="59"/>
      <c r="Q45" s="70"/>
      <c r="R45" s="35"/>
      <c r="S45" s="30"/>
      <c r="T45" s="212"/>
      <c r="U45" s="213"/>
      <c r="V45" s="213"/>
      <c r="W45" s="214"/>
      <c r="X45" s="8"/>
    </row>
    <row r="46" spans="1:24" x14ac:dyDescent="0.25">
      <c r="A46" s="118">
        <v>33</v>
      </c>
      <c r="B46" s="233"/>
      <c r="C46" s="233"/>
      <c r="D46" s="233"/>
      <c r="E46" s="233"/>
      <c r="F46" s="233"/>
      <c r="G46" s="51"/>
      <c r="H46" s="59"/>
      <c r="I46" s="70"/>
      <c r="J46" s="59"/>
      <c r="K46" s="70"/>
      <c r="L46" s="38"/>
      <c r="M46" s="70"/>
      <c r="N46" s="60"/>
      <c r="O46" s="70"/>
      <c r="P46" s="59"/>
      <c r="Q46" s="70"/>
      <c r="R46" s="60"/>
      <c r="S46" s="30"/>
      <c r="T46" s="212"/>
      <c r="U46" s="213"/>
      <c r="V46" s="213"/>
      <c r="W46" s="214"/>
      <c r="X46" s="8"/>
    </row>
    <row r="47" spans="1:24" x14ac:dyDescent="0.25">
      <c r="A47" s="118">
        <v>34</v>
      </c>
      <c r="B47" s="233"/>
      <c r="C47" s="233"/>
      <c r="D47" s="233"/>
      <c r="E47" s="233"/>
      <c r="F47" s="233"/>
      <c r="G47" s="51"/>
      <c r="H47" s="36"/>
      <c r="I47" s="70"/>
      <c r="J47" s="39"/>
      <c r="K47" s="70"/>
      <c r="L47" s="35"/>
      <c r="M47" s="70"/>
      <c r="N47" s="36"/>
      <c r="O47" s="70"/>
      <c r="P47" s="36"/>
      <c r="Q47" s="70"/>
      <c r="R47" s="36"/>
      <c r="S47" s="30"/>
      <c r="T47" s="215"/>
      <c r="U47" s="216"/>
      <c r="V47" s="216"/>
      <c r="W47" s="217"/>
      <c r="X47" s="8"/>
    </row>
    <row r="48" spans="1:24" x14ac:dyDescent="0.25">
      <c r="A48" s="30"/>
      <c r="B48" s="106" t="s">
        <v>104</v>
      </c>
      <c r="C48" s="47"/>
      <c r="D48" s="47"/>
      <c r="E48" s="104"/>
      <c r="F48" s="51"/>
      <c r="G48" s="51"/>
      <c r="H48" s="42">
        <f>SUM(H14:H47)</f>
        <v>0</v>
      </c>
      <c r="I48" s="70"/>
      <c r="J48" s="42">
        <f>SUM(J14:J47)</f>
        <v>0</v>
      </c>
      <c r="K48" s="70"/>
      <c r="L48" s="40">
        <f>SUM(L14:L47)</f>
        <v>0</v>
      </c>
      <c r="M48" s="70"/>
      <c r="N48" s="40">
        <f>SUM(N14:N47)</f>
        <v>0</v>
      </c>
      <c r="O48" s="70"/>
      <c r="P48" s="40">
        <f>SUM(P14:P47)</f>
        <v>0</v>
      </c>
      <c r="Q48" s="70"/>
      <c r="R48" s="40">
        <f>SUM(R14:R47)</f>
        <v>0</v>
      </c>
      <c r="S48" s="30"/>
      <c r="T48" s="183"/>
      <c r="U48" s="183"/>
      <c r="V48" s="183"/>
      <c r="W48" s="183"/>
      <c r="X48" s="8"/>
    </row>
    <row r="49" spans="1:24" x14ac:dyDescent="0.25">
      <c r="A49" s="30"/>
      <c r="B49" s="47"/>
      <c r="C49" s="64"/>
      <c r="D49" s="64"/>
      <c r="E49" s="70"/>
      <c r="F49" s="30"/>
      <c r="G49" s="30"/>
      <c r="H49" s="54"/>
      <c r="I49" s="30"/>
      <c r="J49" s="54"/>
      <c r="K49" s="30"/>
      <c r="L49" s="30"/>
      <c r="M49" s="30"/>
      <c r="N49" s="30"/>
      <c r="O49" s="30"/>
      <c r="P49" s="30"/>
      <c r="Q49" s="30"/>
      <c r="R49" s="30"/>
      <c r="S49" s="30"/>
      <c r="T49" s="148"/>
      <c r="U49" s="183"/>
      <c r="V49" s="183"/>
      <c r="W49" s="183"/>
      <c r="X49" s="8"/>
    </row>
    <row r="50" spans="1:24" x14ac:dyDescent="0.25">
      <c r="A50" s="30"/>
      <c r="B50" s="167" t="str">
        <f>""&amp;D9&amp;"'s Ownership Interest"</f>
        <v>'s Ownership Interest</v>
      </c>
      <c r="C50" s="69"/>
      <c r="D50" s="69"/>
      <c r="E50" s="70"/>
      <c r="F50" s="30"/>
      <c r="G50" s="52"/>
      <c r="H50" s="37"/>
      <c r="I50" s="70"/>
      <c r="J50" s="37"/>
      <c r="K50" s="70"/>
      <c r="L50" s="37"/>
      <c r="M50" s="70"/>
      <c r="N50" s="37"/>
      <c r="O50" s="70"/>
      <c r="P50" s="37"/>
      <c r="Q50" s="70"/>
      <c r="R50" s="37"/>
      <c r="S50" s="30"/>
      <c r="T50" s="183"/>
      <c r="U50" s="183"/>
      <c r="V50" s="183"/>
      <c r="W50" s="183"/>
      <c r="X50" s="8"/>
    </row>
    <row r="51" spans="1:24" ht="18" thickBot="1" x14ac:dyDescent="0.35">
      <c r="A51" s="30"/>
      <c r="B51" s="169" t="str">
        <f>""&amp;D9&amp;"'s share of Eligible Business Expenses"</f>
        <v>'s share of Eligible Business Expenses</v>
      </c>
      <c r="C51" s="70"/>
      <c r="D51" s="70"/>
      <c r="E51" s="116"/>
      <c r="F51" s="50"/>
      <c r="G51" s="30"/>
      <c r="H51" s="87">
        <f>SUM(H48*H50)</f>
        <v>0</v>
      </c>
      <c r="I51" s="70"/>
      <c r="J51" s="87">
        <f>SUM(J48*J50)</f>
        <v>0</v>
      </c>
      <c r="K51" s="114"/>
      <c r="L51" s="87">
        <f>SUM(L48*L50)</f>
        <v>0</v>
      </c>
      <c r="M51" s="70"/>
      <c r="N51" s="87">
        <f>SUM(N48*N50)</f>
        <v>0</v>
      </c>
      <c r="O51" s="70"/>
      <c r="P51" s="87">
        <f>SUM(P48*P50)</f>
        <v>0</v>
      </c>
      <c r="Q51" s="70"/>
      <c r="R51" s="87">
        <f>SUM(R48*R50)</f>
        <v>0</v>
      </c>
      <c r="S51" s="30"/>
      <c r="T51" s="148"/>
      <c r="U51" s="183"/>
      <c r="V51" s="183"/>
      <c r="W51" s="183"/>
      <c r="X51" s="8"/>
    </row>
    <row r="52" spans="1:24" ht="16.5" thickTop="1" x14ac:dyDescent="0.25">
      <c r="A52" s="30"/>
      <c r="B52" s="30"/>
      <c r="C52" s="45"/>
      <c r="D52" s="45"/>
      <c r="E52" s="45"/>
      <c r="F52" s="30"/>
      <c r="G52" s="45"/>
      <c r="H52" s="30"/>
      <c r="I52" s="30"/>
      <c r="J52" s="30"/>
      <c r="K52" s="30"/>
      <c r="L52" s="30"/>
      <c r="M52" s="30"/>
      <c r="N52" s="30"/>
      <c r="O52" s="30"/>
      <c r="P52" s="30"/>
      <c r="Q52" s="30"/>
      <c r="R52" s="30"/>
      <c r="S52" s="30"/>
      <c r="T52" s="148"/>
      <c r="U52" s="183"/>
      <c r="V52" s="183"/>
      <c r="W52" s="183"/>
      <c r="X52" s="8"/>
    </row>
    <row r="53" spans="1:24" ht="17.25" x14ac:dyDescent="0.3">
      <c r="A53" s="143"/>
      <c r="B53" s="144" t="s">
        <v>105</v>
      </c>
      <c r="C53" s="145"/>
      <c r="D53" s="145"/>
      <c r="E53" s="145"/>
      <c r="F53" s="145"/>
      <c r="G53" s="145"/>
      <c r="H53" s="145"/>
      <c r="I53" s="145"/>
      <c r="J53" s="145"/>
      <c r="K53" s="145"/>
      <c r="L53" s="145"/>
      <c r="M53" s="145"/>
      <c r="N53" s="145"/>
      <c r="O53" s="145"/>
      <c r="P53" s="145"/>
      <c r="Q53" s="145"/>
      <c r="R53" s="145"/>
      <c r="S53" s="146"/>
      <c r="T53" s="183"/>
      <c r="U53" s="183"/>
      <c r="V53" s="183"/>
      <c r="W53" s="183"/>
      <c r="X53" s="8"/>
    </row>
    <row r="54" spans="1:24" ht="17.25" x14ac:dyDescent="0.3">
      <c r="A54" s="147"/>
      <c r="B54" s="148"/>
      <c r="C54" s="257" t="str">
        <f>IF(H10="","",H10)</f>
        <v/>
      </c>
      <c r="D54" s="257"/>
      <c r="E54" s="257"/>
      <c r="F54" s="148"/>
      <c r="G54" s="149"/>
      <c r="H54" s="150">
        <f>H51</f>
        <v>0</v>
      </c>
      <c r="I54" s="148"/>
      <c r="J54" s="151">
        <f>J51</f>
        <v>0</v>
      </c>
      <c r="K54" s="148"/>
      <c r="L54" s="148"/>
      <c r="M54" s="258" t="s">
        <v>233</v>
      </c>
      <c r="N54" s="258"/>
      <c r="O54" s="258"/>
      <c r="P54" s="258"/>
      <c r="Q54" s="258"/>
      <c r="R54" s="148"/>
      <c r="S54" s="152"/>
      <c r="T54" s="183"/>
      <c r="U54" s="183"/>
      <c r="V54" s="183"/>
      <c r="W54" s="183"/>
      <c r="X54" s="8"/>
    </row>
    <row r="55" spans="1:24" x14ac:dyDescent="0.25">
      <c r="A55" s="147"/>
      <c r="B55" s="148"/>
      <c r="C55" s="256" t="str">
        <f>IF(L10="","",L10)</f>
        <v/>
      </c>
      <c r="D55" s="256"/>
      <c r="E55" s="256"/>
      <c r="F55" s="153"/>
      <c r="G55" s="153"/>
      <c r="H55" s="154">
        <f>L51</f>
        <v>0</v>
      </c>
      <c r="I55" s="148"/>
      <c r="J55" s="155">
        <f>N51</f>
        <v>0</v>
      </c>
      <c r="K55" s="148"/>
      <c r="L55" s="148"/>
      <c r="M55" s="260">
        <f>H60</f>
        <v>0</v>
      </c>
      <c r="N55" s="260"/>
      <c r="O55" s="260"/>
      <c r="P55" s="259" t="s">
        <v>69</v>
      </c>
      <c r="Q55" s="148"/>
      <c r="R55" s="148"/>
      <c r="S55" s="152"/>
      <c r="T55" s="183"/>
      <c r="U55" s="183"/>
      <c r="V55" s="183"/>
      <c r="W55" s="183"/>
      <c r="X55" s="8"/>
    </row>
    <row r="56" spans="1:24" x14ac:dyDescent="0.25">
      <c r="A56" s="147"/>
      <c r="B56" s="148"/>
      <c r="C56" s="256" t="str">
        <f>IF(P10="","",P10)</f>
        <v/>
      </c>
      <c r="D56" s="256"/>
      <c r="E56" s="256"/>
      <c r="F56" s="148"/>
      <c r="G56" s="153"/>
      <c r="H56" s="151">
        <f>P51</f>
        <v>0</v>
      </c>
      <c r="I56" s="148"/>
      <c r="J56" s="156">
        <f>R51</f>
        <v>0</v>
      </c>
      <c r="K56" s="148"/>
      <c r="L56" s="148"/>
      <c r="M56" s="260"/>
      <c r="N56" s="260"/>
      <c r="O56" s="260"/>
      <c r="P56" s="259"/>
      <c r="Q56" s="148"/>
      <c r="R56" s="148"/>
      <c r="S56" s="152"/>
      <c r="T56" s="183"/>
      <c r="U56" s="183"/>
      <c r="V56" s="183"/>
      <c r="W56" s="183"/>
      <c r="X56" s="8"/>
    </row>
    <row r="57" spans="1:24" ht="18" thickBot="1" x14ac:dyDescent="0.35">
      <c r="A57" s="147"/>
      <c r="B57" s="157" t="str">
        <f>"Total Eligible Business Expenses for "&amp;D9&amp;""</f>
        <v xml:space="preserve">Total Eligible Business Expenses for </v>
      </c>
      <c r="C57" s="148"/>
      <c r="D57" s="148"/>
      <c r="E57" s="148"/>
      <c r="F57" s="158"/>
      <c r="G57" s="148"/>
      <c r="H57" s="159">
        <f>SUM(H54:H56)</f>
        <v>0</v>
      </c>
      <c r="I57" s="148"/>
      <c r="J57" s="159">
        <f>SUM(J54:J56)</f>
        <v>0</v>
      </c>
      <c r="K57" s="148"/>
      <c r="L57" s="148"/>
      <c r="M57" s="260"/>
      <c r="N57" s="260"/>
      <c r="O57" s="260"/>
      <c r="P57" s="259"/>
      <c r="Q57" s="148"/>
      <c r="R57" s="148"/>
      <c r="S57" s="152"/>
      <c r="T57" s="183"/>
      <c r="U57" s="183"/>
      <c r="V57" s="183"/>
      <c r="W57" s="183"/>
      <c r="X57" s="8"/>
    </row>
    <row r="58" spans="1:24" ht="16.5" thickTop="1" x14ac:dyDescent="0.25">
      <c r="A58" s="147"/>
      <c r="B58" s="148"/>
      <c r="C58" s="148"/>
      <c r="D58" s="148"/>
      <c r="E58" s="148"/>
      <c r="F58" s="148"/>
      <c r="G58" s="148"/>
      <c r="H58" s="148"/>
      <c r="I58" s="148"/>
      <c r="J58" s="148"/>
      <c r="K58" s="148"/>
      <c r="L58" s="148"/>
      <c r="M58" s="148"/>
      <c r="N58" s="148"/>
      <c r="O58" s="148"/>
      <c r="P58" s="148"/>
      <c r="Q58" s="148"/>
      <c r="R58" s="148"/>
      <c r="S58" s="152"/>
      <c r="T58" s="183"/>
      <c r="U58" s="183"/>
      <c r="V58" s="183"/>
      <c r="W58" s="183"/>
      <c r="X58" s="8"/>
    </row>
    <row r="59" spans="1:24" x14ac:dyDescent="0.25">
      <c r="A59" s="147"/>
      <c r="B59" s="160" t="s">
        <v>131</v>
      </c>
      <c r="C59" s="161"/>
      <c r="D59" s="161"/>
      <c r="E59" s="161"/>
      <c r="F59" s="161"/>
      <c r="G59" s="161"/>
      <c r="H59" s="264">
        <f>IF(J57=0,H57,IF(H57&lt;((H57+J57)/2),H57,((H57+J57)/2)))</f>
        <v>0</v>
      </c>
      <c r="I59" s="264"/>
      <c r="J59" s="264"/>
      <c r="K59" s="148"/>
      <c r="L59" s="148"/>
      <c r="M59" s="148"/>
      <c r="N59" s="148"/>
      <c r="O59" s="148"/>
      <c r="P59" s="148"/>
      <c r="Q59" s="148"/>
      <c r="R59" s="148"/>
      <c r="S59" s="152"/>
      <c r="T59" s="183"/>
      <c r="U59" s="183"/>
      <c r="V59" s="183"/>
      <c r="W59" s="183"/>
      <c r="X59" s="8"/>
    </row>
    <row r="60" spans="1:24" x14ac:dyDescent="0.25">
      <c r="A60" s="147"/>
      <c r="B60" s="162" t="s">
        <v>106</v>
      </c>
      <c r="C60" s="148"/>
      <c r="D60" s="148"/>
      <c r="E60" s="148"/>
      <c r="F60" s="148"/>
      <c r="G60" s="148"/>
      <c r="H60" s="264">
        <f>SUM(H59/12)</f>
        <v>0</v>
      </c>
      <c r="I60" s="264"/>
      <c r="J60" s="264"/>
      <c r="K60" s="148"/>
      <c r="L60" s="148"/>
      <c r="M60" s="148"/>
      <c r="N60" s="148"/>
      <c r="O60" s="148"/>
      <c r="P60" s="148"/>
      <c r="Q60" s="148"/>
      <c r="R60" s="148"/>
      <c r="S60" s="152"/>
      <c r="T60" s="183"/>
      <c r="U60" s="183"/>
      <c r="V60" s="183"/>
      <c r="W60" s="183"/>
      <c r="X60" s="8"/>
    </row>
    <row r="61" spans="1:24" x14ac:dyDescent="0.25">
      <c r="A61" s="163"/>
      <c r="B61" s="161"/>
      <c r="C61" s="161"/>
      <c r="D61" s="161"/>
      <c r="E61" s="161"/>
      <c r="F61" s="161"/>
      <c r="G61" s="161"/>
      <c r="H61" s="161"/>
      <c r="I61" s="161"/>
      <c r="J61" s="161"/>
      <c r="K61" s="161"/>
      <c r="L61" s="161"/>
      <c r="M61" s="161"/>
      <c r="N61" s="161"/>
      <c r="O61" s="161"/>
      <c r="P61" s="161"/>
      <c r="Q61" s="161"/>
      <c r="R61" s="161"/>
      <c r="S61" s="164"/>
      <c r="T61" s="183"/>
      <c r="U61" s="183"/>
      <c r="V61" s="183"/>
      <c r="W61" s="183"/>
      <c r="X61" s="8"/>
    </row>
    <row r="62" spans="1:24" x14ac:dyDescent="0.25">
      <c r="A62" s="53"/>
      <c r="B62" s="53"/>
      <c r="C62" s="53"/>
      <c r="D62" s="53"/>
      <c r="E62" s="53"/>
      <c r="F62" s="53"/>
      <c r="G62" s="53"/>
      <c r="H62" s="53"/>
      <c r="I62" s="53"/>
      <c r="J62" s="53"/>
      <c r="K62" s="53"/>
      <c r="L62" s="53"/>
      <c r="M62" s="53"/>
      <c r="N62" s="53"/>
      <c r="O62" s="53"/>
      <c r="P62" s="53"/>
      <c r="Q62" s="53"/>
      <c r="R62" s="53"/>
      <c r="S62" s="30"/>
      <c r="T62" s="183"/>
      <c r="U62" s="183"/>
      <c r="V62" s="183"/>
      <c r="W62" s="183"/>
      <c r="X62" s="8"/>
    </row>
    <row r="63" spans="1:24" x14ac:dyDescent="0.25">
      <c r="A63" s="30"/>
      <c r="B63" s="224" t="s">
        <v>35</v>
      </c>
      <c r="C63" s="224"/>
      <c r="D63" s="224"/>
      <c r="E63" s="30"/>
      <c r="F63" s="30"/>
      <c r="G63" s="30"/>
      <c r="H63" s="30"/>
      <c r="I63" s="30"/>
      <c r="J63" s="30"/>
      <c r="K63" s="30"/>
      <c r="L63" s="30"/>
      <c r="M63" s="30"/>
      <c r="N63" s="30"/>
      <c r="O63" s="30"/>
      <c r="P63" s="30"/>
      <c r="Q63" s="30"/>
      <c r="R63" s="30"/>
      <c r="S63" s="30"/>
      <c r="T63" s="183"/>
      <c r="U63" s="183"/>
      <c r="V63" s="183"/>
      <c r="W63" s="183"/>
      <c r="X63" s="8"/>
    </row>
    <row r="64" spans="1:24" x14ac:dyDescent="0.25">
      <c r="A64" s="265"/>
      <c r="B64" s="266"/>
      <c r="C64" s="266"/>
      <c r="D64" s="266"/>
      <c r="E64" s="266"/>
      <c r="F64" s="266"/>
      <c r="G64" s="266"/>
      <c r="H64" s="266"/>
      <c r="I64" s="266"/>
      <c r="J64" s="266"/>
      <c r="K64" s="266"/>
      <c r="L64" s="266"/>
      <c r="M64" s="266"/>
      <c r="N64" s="266"/>
      <c r="O64" s="266"/>
      <c r="P64" s="266"/>
      <c r="Q64" s="266"/>
      <c r="R64" s="266"/>
      <c r="S64" s="267"/>
      <c r="T64" s="183"/>
      <c r="U64" s="183"/>
      <c r="V64" s="183"/>
      <c r="W64" s="183"/>
      <c r="X64" s="8"/>
    </row>
    <row r="65" spans="1:24" x14ac:dyDescent="0.25">
      <c r="A65" s="268"/>
      <c r="B65" s="269"/>
      <c r="C65" s="269"/>
      <c r="D65" s="269"/>
      <c r="E65" s="269"/>
      <c r="F65" s="269"/>
      <c r="G65" s="269"/>
      <c r="H65" s="269"/>
      <c r="I65" s="269"/>
      <c r="J65" s="269"/>
      <c r="K65" s="269"/>
      <c r="L65" s="269"/>
      <c r="M65" s="269"/>
      <c r="N65" s="269"/>
      <c r="O65" s="269"/>
      <c r="P65" s="269"/>
      <c r="Q65" s="269"/>
      <c r="R65" s="269"/>
      <c r="S65" s="270"/>
      <c r="T65" s="183"/>
      <c r="U65" s="183"/>
      <c r="V65" s="183"/>
      <c r="W65" s="183"/>
      <c r="X65" s="8"/>
    </row>
    <row r="66" spans="1:24" x14ac:dyDescent="0.25">
      <c r="A66" s="268"/>
      <c r="B66" s="269"/>
      <c r="C66" s="269"/>
      <c r="D66" s="269"/>
      <c r="E66" s="269"/>
      <c r="F66" s="269"/>
      <c r="G66" s="269"/>
      <c r="H66" s="269"/>
      <c r="I66" s="269"/>
      <c r="J66" s="269"/>
      <c r="K66" s="269"/>
      <c r="L66" s="269"/>
      <c r="M66" s="269"/>
      <c r="N66" s="269"/>
      <c r="O66" s="269"/>
      <c r="P66" s="269"/>
      <c r="Q66" s="269"/>
      <c r="R66" s="269"/>
      <c r="S66" s="270"/>
      <c r="T66" s="183"/>
      <c r="U66" s="183"/>
      <c r="V66" s="183"/>
      <c r="W66" s="183"/>
      <c r="X66" s="8"/>
    </row>
    <row r="67" spans="1:24" x14ac:dyDescent="0.25">
      <c r="A67" s="268"/>
      <c r="B67" s="269"/>
      <c r="C67" s="269"/>
      <c r="D67" s="269"/>
      <c r="E67" s="269"/>
      <c r="F67" s="269"/>
      <c r="G67" s="269"/>
      <c r="H67" s="269"/>
      <c r="I67" s="269"/>
      <c r="J67" s="269"/>
      <c r="K67" s="269"/>
      <c r="L67" s="269"/>
      <c r="M67" s="269"/>
      <c r="N67" s="269"/>
      <c r="O67" s="269"/>
      <c r="P67" s="269"/>
      <c r="Q67" s="269"/>
      <c r="R67" s="269"/>
      <c r="S67" s="270"/>
      <c r="T67" s="183"/>
      <c r="U67" s="183"/>
      <c r="V67" s="183"/>
      <c r="W67" s="183"/>
      <c r="X67" s="8"/>
    </row>
    <row r="68" spans="1:24" x14ac:dyDescent="0.25">
      <c r="A68" s="268"/>
      <c r="B68" s="269"/>
      <c r="C68" s="269"/>
      <c r="D68" s="269"/>
      <c r="E68" s="269"/>
      <c r="F68" s="269"/>
      <c r="G68" s="269"/>
      <c r="H68" s="269"/>
      <c r="I68" s="269"/>
      <c r="J68" s="269"/>
      <c r="K68" s="269"/>
      <c r="L68" s="269"/>
      <c r="M68" s="269"/>
      <c r="N68" s="269"/>
      <c r="O68" s="269"/>
      <c r="P68" s="269"/>
      <c r="Q68" s="269"/>
      <c r="R68" s="269"/>
      <c r="S68" s="270"/>
      <c r="T68" s="183"/>
      <c r="U68" s="183"/>
      <c r="V68" s="183"/>
      <c r="W68" s="183"/>
      <c r="X68" s="8"/>
    </row>
    <row r="69" spans="1:24" x14ac:dyDescent="0.25">
      <c r="A69" s="271"/>
      <c r="B69" s="272"/>
      <c r="C69" s="272"/>
      <c r="D69" s="272"/>
      <c r="E69" s="272"/>
      <c r="F69" s="272"/>
      <c r="G69" s="272"/>
      <c r="H69" s="272"/>
      <c r="I69" s="272"/>
      <c r="J69" s="272"/>
      <c r="K69" s="272"/>
      <c r="L69" s="272"/>
      <c r="M69" s="272"/>
      <c r="N69" s="272"/>
      <c r="O69" s="272"/>
      <c r="P69" s="272"/>
      <c r="Q69" s="272"/>
      <c r="R69" s="272"/>
      <c r="S69" s="273"/>
      <c r="T69" s="183"/>
      <c r="U69" s="183"/>
      <c r="V69" s="183"/>
      <c r="W69" s="183"/>
      <c r="X69" s="8"/>
    </row>
    <row r="70" spans="1:24" ht="9" customHeight="1" x14ac:dyDescent="0.25">
      <c r="A70" s="183"/>
      <c r="B70" s="183"/>
      <c r="C70" s="183"/>
      <c r="D70" s="183"/>
      <c r="E70" s="183"/>
      <c r="F70" s="183"/>
      <c r="G70" s="183"/>
      <c r="H70" s="183"/>
      <c r="I70" s="183"/>
      <c r="J70" s="183"/>
      <c r="K70" s="183"/>
      <c r="L70" s="183"/>
      <c r="M70" s="183"/>
      <c r="N70" s="183"/>
      <c r="O70" s="183"/>
      <c r="P70" s="183"/>
      <c r="Q70" s="183"/>
      <c r="R70" s="183"/>
      <c r="S70" s="183"/>
      <c r="T70" s="183"/>
      <c r="U70" s="183"/>
      <c r="V70" s="183"/>
      <c r="W70" s="183"/>
      <c r="X70" s="8"/>
    </row>
    <row r="71" spans="1:24" ht="9" customHeight="1" x14ac:dyDescent="0.25">
      <c r="A71" s="183"/>
      <c r="B71" s="254" t="s">
        <v>257</v>
      </c>
      <c r="C71" s="254"/>
      <c r="D71" s="254"/>
      <c r="E71" s="254"/>
      <c r="F71" s="254"/>
      <c r="G71" s="254"/>
      <c r="H71" s="254"/>
      <c r="I71" s="254"/>
      <c r="J71" s="254"/>
      <c r="K71" s="254"/>
      <c r="L71" s="254"/>
      <c r="M71" s="254"/>
      <c r="N71" s="254"/>
      <c r="O71" s="254"/>
      <c r="P71" s="254"/>
      <c r="Q71" s="254"/>
      <c r="R71" s="254"/>
      <c r="S71" s="254"/>
      <c r="T71" s="183"/>
      <c r="U71" s="183"/>
      <c r="V71" s="183"/>
      <c r="W71" s="183"/>
      <c r="X71" s="8"/>
    </row>
    <row r="72" spans="1:24" ht="9" customHeight="1" x14ac:dyDescent="0.25">
      <c r="A72" s="183"/>
      <c r="B72" s="254"/>
      <c r="C72" s="254"/>
      <c r="D72" s="254"/>
      <c r="E72" s="254"/>
      <c r="F72" s="254"/>
      <c r="G72" s="254"/>
      <c r="H72" s="254"/>
      <c r="I72" s="254"/>
      <c r="J72" s="254"/>
      <c r="K72" s="254"/>
      <c r="L72" s="254"/>
      <c r="M72" s="254"/>
      <c r="N72" s="254"/>
      <c r="O72" s="254"/>
      <c r="P72" s="254"/>
      <c r="Q72" s="254"/>
      <c r="R72" s="254"/>
      <c r="S72" s="254"/>
      <c r="T72" s="183"/>
      <c r="U72" s="183"/>
      <c r="V72" s="183"/>
      <c r="W72" s="183"/>
      <c r="X72" s="8"/>
    </row>
    <row r="73" spans="1:24" ht="9" customHeight="1" x14ac:dyDescent="0.25">
      <c r="A73" s="183"/>
      <c r="B73" s="254"/>
      <c r="C73" s="254"/>
      <c r="D73" s="254"/>
      <c r="E73" s="254"/>
      <c r="F73" s="254"/>
      <c r="G73" s="254"/>
      <c r="H73" s="254"/>
      <c r="I73" s="254"/>
      <c r="J73" s="254"/>
      <c r="K73" s="254"/>
      <c r="L73" s="254"/>
      <c r="M73" s="254"/>
      <c r="N73" s="254"/>
      <c r="O73" s="254"/>
      <c r="P73" s="254"/>
      <c r="Q73" s="254"/>
      <c r="R73" s="254"/>
      <c r="S73" s="254"/>
      <c r="T73" s="183"/>
      <c r="U73" s="183"/>
      <c r="V73" s="183"/>
      <c r="W73" s="183"/>
      <c r="X73" s="8"/>
    </row>
    <row r="74" spans="1:24" ht="9" customHeight="1" x14ac:dyDescent="0.25">
      <c r="A74" s="183"/>
      <c r="B74" s="254"/>
      <c r="C74" s="254"/>
      <c r="D74" s="254"/>
      <c r="E74" s="254"/>
      <c r="F74" s="254"/>
      <c r="G74" s="254"/>
      <c r="H74" s="254"/>
      <c r="I74" s="254"/>
      <c r="J74" s="254"/>
      <c r="K74" s="254"/>
      <c r="L74" s="254"/>
      <c r="M74" s="254"/>
      <c r="N74" s="254"/>
      <c r="O74" s="254"/>
      <c r="P74" s="254"/>
      <c r="Q74" s="254"/>
      <c r="R74" s="254"/>
      <c r="S74" s="254"/>
      <c r="T74" s="183"/>
      <c r="U74" s="183"/>
      <c r="V74" s="183"/>
      <c r="W74" s="183"/>
      <c r="X74" s="8"/>
    </row>
    <row r="75" spans="1:24" ht="9" customHeight="1" x14ac:dyDescent="0.25">
      <c r="A75" s="183"/>
      <c r="B75" s="254"/>
      <c r="C75" s="254"/>
      <c r="D75" s="254"/>
      <c r="E75" s="254"/>
      <c r="F75" s="254"/>
      <c r="G75" s="254"/>
      <c r="H75" s="254"/>
      <c r="I75" s="254"/>
      <c r="J75" s="254"/>
      <c r="K75" s="254"/>
      <c r="L75" s="254"/>
      <c r="M75" s="254"/>
      <c r="N75" s="254"/>
      <c r="O75" s="254"/>
      <c r="P75" s="254"/>
      <c r="Q75" s="254"/>
      <c r="R75" s="254"/>
      <c r="S75" s="254"/>
      <c r="T75" s="183"/>
      <c r="U75" s="183"/>
      <c r="V75" s="183"/>
      <c r="W75" s="183"/>
      <c r="X75" s="8"/>
    </row>
    <row r="76" spans="1:24" ht="19.5" customHeight="1" x14ac:dyDescent="0.25">
      <c r="A76" s="183"/>
      <c r="B76" s="254"/>
      <c r="C76" s="254"/>
      <c r="D76" s="254"/>
      <c r="E76" s="254"/>
      <c r="F76" s="254"/>
      <c r="G76" s="254"/>
      <c r="H76" s="254"/>
      <c r="I76" s="254"/>
      <c r="J76" s="254"/>
      <c r="K76" s="254"/>
      <c r="L76" s="254"/>
      <c r="M76" s="254"/>
      <c r="N76" s="254"/>
      <c r="O76" s="254"/>
      <c r="P76" s="254"/>
      <c r="Q76" s="254"/>
      <c r="R76" s="254"/>
      <c r="S76" s="254"/>
      <c r="T76" s="183"/>
      <c r="U76" s="183"/>
      <c r="V76" s="183"/>
      <c r="W76" s="183"/>
      <c r="X76" s="8"/>
    </row>
    <row r="77" spans="1:24" ht="15.75" customHeight="1" x14ac:dyDescent="0.25">
      <c r="A77" s="8"/>
      <c r="B77" s="193"/>
      <c r="C77" s="193"/>
      <c r="D77" s="193"/>
      <c r="E77" s="193"/>
      <c r="F77" s="193"/>
      <c r="G77" s="193"/>
      <c r="H77" s="193"/>
      <c r="I77" s="193"/>
      <c r="J77" s="194"/>
      <c r="K77" s="196"/>
      <c r="L77" s="195"/>
      <c r="M77" s="194"/>
      <c r="N77" s="8"/>
      <c r="O77" s="8"/>
      <c r="P77" s="8"/>
      <c r="Q77" s="8"/>
      <c r="R77" s="8"/>
      <c r="S77" s="8"/>
      <c r="T77" s="8"/>
      <c r="U77" s="8"/>
      <c r="V77" s="8"/>
      <c r="W77" s="8"/>
      <c r="X77" s="8"/>
    </row>
    <row r="78" spans="1:24" x14ac:dyDescent="0.25">
      <c r="A78" s="8"/>
      <c r="B78" s="177" t="s">
        <v>258</v>
      </c>
      <c r="C78" s="9"/>
      <c r="D78" s="9"/>
      <c r="E78" s="9"/>
      <c r="F78" s="9"/>
      <c r="G78" s="9"/>
      <c r="H78" s="9"/>
      <c r="I78" s="9"/>
      <c r="J78" s="9"/>
      <c r="K78" s="9"/>
      <c r="L78" s="9"/>
      <c r="M78" s="9"/>
      <c r="N78" s="8"/>
      <c r="O78" s="8"/>
      <c r="P78" s="8"/>
      <c r="Q78" s="8"/>
      <c r="R78" s="8"/>
      <c r="S78" s="8"/>
      <c r="T78" s="8"/>
      <c r="U78" s="8"/>
      <c r="V78" s="8"/>
      <c r="W78" s="8"/>
      <c r="X78" s="8"/>
    </row>
    <row r="79" spans="1:24" x14ac:dyDescent="0.25">
      <c r="A79" s="8"/>
      <c r="B79" s="8"/>
      <c r="C79" s="8"/>
      <c r="D79" s="8"/>
      <c r="E79" s="8"/>
      <c r="F79" s="8"/>
      <c r="G79" s="8"/>
      <c r="H79" s="8"/>
      <c r="I79" s="8"/>
      <c r="J79" s="8"/>
      <c r="K79" s="8"/>
      <c r="L79" s="8"/>
      <c r="M79" s="8"/>
      <c r="N79" s="8"/>
      <c r="O79" s="8"/>
      <c r="P79" s="8"/>
      <c r="Q79" s="8"/>
      <c r="R79" s="8"/>
      <c r="S79" s="8"/>
      <c r="T79" s="8"/>
      <c r="U79" s="8"/>
      <c r="V79" s="8"/>
      <c r="W79" s="8"/>
      <c r="X79" s="8"/>
    </row>
    <row r="80" spans="1:24" x14ac:dyDescent="0.25">
      <c r="A80" s="8"/>
      <c r="B80" s="8"/>
      <c r="C80" s="8"/>
      <c r="D80" s="8"/>
      <c r="E80" s="8"/>
      <c r="F80" s="8"/>
      <c r="G80" s="8"/>
      <c r="H80" s="8"/>
      <c r="I80" s="8"/>
      <c r="J80" s="8"/>
      <c r="K80" s="8"/>
      <c r="L80" s="8"/>
      <c r="M80" s="8"/>
      <c r="N80" s="8"/>
      <c r="O80" s="8"/>
      <c r="P80" s="8"/>
      <c r="Q80" s="8"/>
      <c r="R80" s="8"/>
      <c r="S80" s="8"/>
      <c r="T80" s="8"/>
      <c r="U80" s="8"/>
      <c r="V80" s="8"/>
      <c r="W80" s="8"/>
      <c r="X80" s="8"/>
    </row>
    <row r="81" spans="1:24" x14ac:dyDescent="0.25">
      <c r="A81" s="8"/>
      <c r="B81" s="8"/>
      <c r="C81" s="8"/>
      <c r="D81" s="8"/>
      <c r="E81" s="8"/>
      <c r="F81" s="8"/>
      <c r="G81" s="8"/>
      <c r="H81" s="8"/>
      <c r="I81" s="8"/>
      <c r="J81" s="8"/>
      <c r="K81" s="8"/>
      <c r="L81" s="8"/>
      <c r="M81" s="8"/>
      <c r="N81" s="8"/>
      <c r="O81" s="8"/>
      <c r="P81" s="8"/>
      <c r="Q81" s="8"/>
      <c r="R81" s="8"/>
      <c r="S81" s="8"/>
      <c r="T81" s="8"/>
      <c r="U81" s="8"/>
      <c r="V81" s="8"/>
      <c r="W81" s="8"/>
      <c r="X81" s="8"/>
    </row>
    <row r="82" spans="1:24" x14ac:dyDescent="0.25">
      <c r="A82" s="8"/>
      <c r="B82" s="8"/>
      <c r="C82" s="8"/>
      <c r="D82" s="8"/>
      <c r="E82" s="8"/>
      <c r="F82" s="8"/>
      <c r="G82" s="8"/>
      <c r="H82" s="8"/>
      <c r="I82" s="8"/>
      <c r="J82" s="8"/>
      <c r="K82" s="8"/>
      <c r="L82" s="8"/>
      <c r="M82" s="8"/>
      <c r="N82" s="8"/>
      <c r="O82" s="8"/>
      <c r="P82" s="8"/>
      <c r="Q82" s="8"/>
      <c r="R82" s="8"/>
      <c r="S82" s="8"/>
      <c r="T82" s="8"/>
      <c r="U82" s="8"/>
      <c r="V82" s="8"/>
      <c r="W82" s="8"/>
      <c r="X82" s="8"/>
    </row>
  </sheetData>
  <sheetProtection password="CF29" sheet="1" objects="1" scenarios="1" selectLockedCells="1"/>
  <mergeCells count="31">
    <mergeCell ref="H59:J59"/>
    <mergeCell ref="H60:J60"/>
    <mergeCell ref="A64:S69"/>
    <mergeCell ref="H9:J9"/>
    <mergeCell ref="L9:N9"/>
    <mergeCell ref="P9:R9"/>
    <mergeCell ref="B63:D63"/>
    <mergeCell ref="B44:F44"/>
    <mergeCell ref="B45:F45"/>
    <mergeCell ref="B8:C8"/>
    <mergeCell ref="D8:E8"/>
    <mergeCell ref="B9:C9"/>
    <mergeCell ref="D9:E9"/>
    <mergeCell ref="B10:C10"/>
    <mergeCell ref="D10:E10"/>
    <mergeCell ref="B71:S76"/>
    <mergeCell ref="A1:L5"/>
    <mergeCell ref="C56:E56"/>
    <mergeCell ref="T13:W47"/>
    <mergeCell ref="B46:F46"/>
    <mergeCell ref="B47:F47"/>
    <mergeCell ref="C54:E54"/>
    <mergeCell ref="C55:E55"/>
    <mergeCell ref="M54:Q54"/>
    <mergeCell ref="P55:P57"/>
    <mergeCell ref="M55:O57"/>
    <mergeCell ref="F10:G10"/>
    <mergeCell ref="F12:G12"/>
    <mergeCell ref="H10:J10"/>
    <mergeCell ref="L10:N10"/>
    <mergeCell ref="P10:R10"/>
  </mergeCells>
  <pageMargins left="0.31496062992125984" right="0.11811023622047245" top="0.31496062992125984" bottom="0.74803149606299213" header="0.31496062992125984" footer="0.31496062992125984"/>
  <pageSetup paperSize="9" scale="5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HELP!B45:B84</xm:f>
          </x14:formula1>
          <xm:sqref>U10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2"/>
  <sheetViews>
    <sheetView zoomScaleNormal="100" zoomScalePageLayoutView="125" workbookViewId="0">
      <selection activeCell="E5" sqref="E5"/>
    </sheetView>
  </sheetViews>
  <sheetFormatPr defaultColWidth="11" defaultRowHeight="15.75" x14ac:dyDescent="0.25"/>
  <cols>
    <col min="6" max="6" width="11.375" bestFit="1" customWidth="1"/>
    <col min="7" max="7" width="2" customWidth="1"/>
    <col min="8" max="8" width="11.5" bestFit="1" customWidth="1"/>
    <col min="9" max="9" width="2" customWidth="1"/>
  </cols>
  <sheetData>
    <row r="1" spans="1:13" ht="19.5" x14ac:dyDescent="0.3">
      <c r="A1" s="23" t="s">
        <v>107</v>
      </c>
      <c r="B1" s="8"/>
      <c r="C1" s="8"/>
      <c r="D1" s="8"/>
      <c r="E1" s="8"/>
      <c r="F1" s="8"/>
      <c r="G1" s="8"/>
      <c r="H1" s="8"/>
      <c r="I1" s="8"/>
      <c r="J1" s="8"/>
      <c r="K1" s="8"/>
      <c r="L1" s="8"/>
      <c r="M1" s="8"/>
    </row>
    <row r="2" spans="1:13" x14ac:dyDescent="0.25">
      <c r="A2" s="8"/>
      <c r="B2" s="8"/>
      <c r="C2" s="8"/>
      <c r="D2" s="8"/>
      <c r="E2" s="10" t="s">
        <v>70</v>
      </c>
      <c r="F2" s="24">
        <f>'MAIN ENTITY'!I7</f>
        <v>0</v>
      </c>
      <c r="G2" s="24"/>
      <c r="H2" s="24" t="str">
        <f>'MAIN ENTITY'!K7</f>
        <v/>
      </c>
      <c r="I2" s="24"/>
      <c r="J2" s="24" t="str">
        <f>'MAIN ENTITY'!M7</f>
        <v/>
      </c>
      <c r="K2" s="8"/>
      <c r="L2" s="8"/>
      <c r="M2" s="8"/>
    </row>
    <row r="3" spans="1:13" x14ac:dyDescent="0.25">
      <c r="A3" s="8"/>
      <c r="B3" s="8" t="str">
        <f>'MAIN ENTITY'!B51</f>
        <v xml:space="preserve">Total Net Income - </v>
      </c>
      <c r="C3" s="8"/>
      <c r="D3" s="8"/>
      <c r="E3" s="8"/>
      <c r="F3" s="25">
        <f>'MAIN ENTITY'!I51</f>
        <v>0</v>
      </c>
      <c r="G3" s="8"/>
      <c r="H3" s="26">
        <f>'MAIN ENTITY'!K51</f>
        <v>0</v>
      </c>
      <c r="I3" s="8"/>
      <c r="J3" s="26">
        <f>'MAIN ENTITY'!M51</f>
        <v>0</v>
      </c>
      <c r="K3" s="8"/>
      <c r="L3" s="8"/>
      <c r="M3" s="8"/>
    </row>
    <row r="4" spans="1:13" x14ac:dyDescent="0.25">
      <c r="A4" s="8"/>
      <c r="B4" s="8"/>
      <c r="C4" s="8"/>
      <c r="D4" s="8"/>
      <c r="E4" s="8"/>
      <c r="F4" s="8"/>
      <c r="G4" s="8"/>
      <c r="H4" s="8"/>
      <c r="I4" s="8"/>
      <c r="J4" s="8"/>
      <c r="K4" s="8"/>
      <c r="L4" s="8"/>
      <c r="M4" s="8"/>
    </row>
    <row r="5" spans="1:13" x14ac:dyDescent="0.25">
      <c r="A5" s="8"/>
      <c r="B5" s="8" t="s">
        <v>71</v>
      </c>
      <c r="C5" s="8"/>
      <c r="D5" s="8"/>
      <c r="E5" s="22">
        <v>0.2</v>
      </c>
      <c r="F5" s="26">
        <f>IF(F3&lt;1,0,IF(F3&lt;H3,F3,IF(F3&gt;=(H3+(H3*E5)),F7,IF((F3&gt;H3),F3,F7))))</f>
        <v>0</v>
      </c>
      <c r="G5" s="8"/>
      <c r="H5" s="8"/>
      <c r="I5" s="8"/>
      <c r="J5" s="8"/>
      <c r="K5" s="8"/>
      <c r="L5" s="8"/>
      <c r="M5" s="8"/>
    </row>
    <row r="6" spans="1:13" x14ac:dyDescent="0.25">
      <c r="A6" s="8"/>
      <c r="B6" s="8"/>
      <c r="C6" s="8"/>
      <c r="D6" s="8"/>
      <c r="E6" s="8"/>
      <c r="F6" s="8"/>
      <c r="G6" s="8"/>
      <c r="H6" s="8"/>
      <c r="I6" s="8"/>
      <c r="J6" s="8"/>
      <c r="K6" s="8"/>
      <c r="L6" s="8"/>
      <c r="M6" s="8"/>
    </row>
    <row r="7" spans="1:13" x14ac:dyDescent="0.25">
      <c r="A7" s="8"/>
      <c r="B7" s="8" t="s">
        <v>72</v>
      </c>
      <c r="C7" s="8"/>
      <c r="D7" s="8"/>
      <c r="E7" s="8"/>
      <c r="F7" s="26">
        <f>IF(H3=0,F3,IF(OR(J3=0,J3&gt;F3*120%,J3&lt;F3*80%),(F3+H3)/2,(F3+H3+J3)/3))</f>
        <v>0</v>
      </c>
      <c r="G7" s="8"/>
      <c r="H7" s="8"/>
      <c r="I7" s="8"/>
      <c r="J7" s="8"/>
      <c r="K7" s="8"/>
      <c r="L7" s="8"/>
      <c r="M7" s="8"/>
    </row>
    <row r="8" spans="1:13" x14ac:dyDescent="0.25">
      <c r="A8" s="8"/>
      <c r="B8" s="8"/>
      <c r="C8" s="8"/>
      <c r="D8" s="8"/>
      <c r="E8" s="8"/>
      <c r="F8" s="8"/>
      <c r="G8" s="8"/>
      <c r="H8" s="8"/>
      <c r="I8" s="8"/>
      <c r="J8" s="8"/>
      <c r="K8" s="8"/>
      <c r="L8" s="8"/>
      <c r="M8" s="8"/>
    </row>
    <row r="9" spans="1:13" x14ac:dyDescent="0.25">
      <c r="A9" s="8"/>
      <c r="B9" s="8" t="s">
        <v>165</v>
      </c>
      <c r="C9" s="8"/>
      <c r="D9" s="8"/>
      <c r="E9" s="8"/>
      <c r="F9" s="14">
        <f>IF(F5&lt;0,0,F5)</f>
        <v>0</v>
      </c>
      <c r="G9" s="8"/>
      <c r="H9" s="8"/>
      <c r="I9" s="8"/>
      <c r="J9" s="8"/>
      <c r="K9" s="8"/>
      <c r="L9" s="8"/>
      <c r="M9" s="8"/>
    </row>
    <row r="10" spans="1:13" x14ac:dyDescent="0.25">
      <c r="A10" s="8"/>
      <c r="B10" s="8"/>
      <c r="C10" s="8"/>
      <c r="D10" s="8"/>
      <c r="E10" s="8"/>
      <c r="F10" s="8"/>
      <c r="G10" s="8"/>
      <c r="H10" s="8"/>
      <c r="I10" s="8"/>
      <c r="J10" s="8"/>
      <c r="K10" s="8"/>
      <c r="L10" s="8"/>
      <c r="M10" s="8"/>
    </row>
    <row r="11" spans="1:13" x14ac:dyDescent="0.25">
      <c r="A11" s="8"/>
      <c r="B11" s="8"/>
      <c r="C11" s="8"/>
      <c r="D11" s="8"/>
      <c r="E11" s="8"/>
      <c r="F11" s="8"/>
      <c r="G11" s="8"/>
      <c r="H11" s="8"/>
      <c r="I11" s="8"/>
      <c r="J11" s="8"/>
      <c r="K11" s="8"/>
      <c r="L11" s="8"/>
      <c r="M11" s="8"/>
    </row>
    <row r="12" spans="1:13" x14ac:dyDescent="0.25">
      <c r="A12" s="8"/>
      <c r="B12" s="8"/>
      <c r="C12" s="8"/>
      <c r="D12" s="8"/>
      <c r="E12" s="8"/>
      <c r="F12" s="8"/>
      <c r="G12" s="8"/>
      <c r="H12" s="8"/>
      <c r="I12" s="8"/>
      <c r="J12" s="8"/>
      <c r="K12" s="8"/>
      <c r="L12" s="8"/>
      <c r="M12" s="8"/>
    </row>
  </sheetData>
  <sheetProtection password="CF29" sheet="1" objects="1" scenarios="1" selectLockedCells="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H93"/>
  <sheetViews>
    <sheetView topLeftCell="A71" zoomScale="90" zoomScaleNormal="90" workbookViewId="0">
      <selection activeCell="C64" sqref="C64"/>
    </sheetView>
  </sheetViews>
  <sheetFormatPr defaultColWidth="11" defaultRowHeight="15.75" x14ac:dyDescent="0.25"/>
  <cols>
    <col min="2" max="2" width="20.125" style="3" customWidth="1"/>
    <col min="3" max="3" width="76.125" customWidth="1"/>
  </cols>
  <sheetData>
    <row r="2" spans="1:3" ht="19.5" x14ac:dyDescent="0.3">
      <c r="A2" s="6" t="s">
        <v>236</v>
      </c>
    </row>
    <row r="3" spans="1:3" x14ac:dyDescent="0.25">
      <c r="A3" s="2" t="s">
        <v>49</v>
      </c>
      <c r="B3" s="27" t="s">
        <v>50</v>
      </c>
      <c r="C3" s="2" t="s">
        <v>51</v>
      </c>
    </row>
    <row r="4" spans="1:3" ht="318" customHeight="1" x14ac:dyDescent="0.25">
      <c r="A4" s="4">
        <v>1</v>
      </c>
      <c r="B4" s="5" t="s">
        <v>54</v>
      </c>
      <c r="C4" s="5" t="s">
        <v>231</v>
      </c>
    </row>
    <row r="5" spans="1:3" ht="236.25" x14ac:dyDescent="0.25">
      <c r="A5" s="4">
        <v>2</v>
      </c>
      <c r="B5" s="7" t="s">
        <v>52</v>
      </c>
      <c r="C5" s="3" t="s">
        <v>232</v>
      </c>
    </row>
    <row r="6" spans="1:3" ht="252" x14ac:dyDescent="0.25">
      <c r="A6" s="4"/>
      <c r="B6" s="7" t="s">
        <v>241</v>
      </c>
      <c r="C6" s="3" t="s">
        <v>242</v>
      </c>
    </row>
    <row r="7" spans="1:3" ht="366" customHeight="1" x14ac:dyDescent="0.25">
      <c r="A7" s="4">
        <v>3</v>
      </c>
      <c r="B7" s="7" t="s">
        <v>53</v>
      </c>
      <c r="C7" s="3" t="s">
        <v>224</v>
      </c>
    </row>
    <row r="8" spans="1:3" ht="47.25" x14ac:dyDescent="0.25">
      <c r="A8" s="4">
        <v>4</v>
      </c>
      <c r="B8" s="7" t="s">
        <v>55</v>
      </c>
      <c r="C8" s="7" t="s">
        <v>56</v>
      </c>
    </row>
    <row r="9" spans="1:3" ht="31.5" x14ac:dyDescent="0.25">
      <c r="A9" s="4"/>
      <c r="B9" s="7" t="s">
        <v>209</v>
      </c>
      <c r="C9" s="3" t="s">
        <v>216</v>
      </c>
    </row>
    <row r="10" spans="1:3" ht="336.75" customHeight="1" x14ac:dyDescent="0.25">
      <c r="A10" s="4">
        <v>5</v>
      </c>
      <c r="B10" s="7" t="s">
        <v>57</v>
      </c>
      <c r="C10" s="5" t="s">
        <v>276</v>
      </c>
    </row>
    <row r="11" spans="1:3" ht="47.25" x14ac:dyDescent="0.25">
      <c r="A11" s="4"/>
      <c r="B11" s="7" t="s">
        <v>229</v>
      </c>
      <c r="C11" s="5" t="s">
        <v>230</v>
      </c>
    </row>
    <row r="12" spans="1:3" ht="126" x14ac:dyDescent="0.25">
      <c r="A12" s="4">
        <v>6</v>
      </c>
      <c r="B12" s="7" t="s">
        <v>108</v>
      </c>
      <c r="C12" s="3" t="s">
        <v>218</v>
      </c>
    </row>
    <row r="13" spans="1:3" ht="126" x14ac:dyDescent="0.25">
      <c r="A13" s="4">
        <v>7</v>
      </c>
      <c r="B13" s="7" t="s">
        <v>109</v>
      </c>
      <c r="C13" s="3" t="s">
        <v>217</v>
      </c>
    </row>
    <row r="14" spans="1:3" ht="173.25" x14ac:dyDescent="0.25">
      <c r="A14" s="4">
        <v>8</v>
      </c>
      <c r="B14" s="7" t="s">
        <v>110</v>
      </c>
      <c r="C14" s="7" t="s">
        <v>219</v>
      </c>
    </row>
    <row r="15" spans="1:3" ht="252" x14ac:dyDescent="0.25">
      <c r="A15" s="4">
        <v>9</v>
      </c>
      <c r="B15" s="7" t="s">
        <v>111</v>
      </c>
      <c r="C15" s="7" t="s">
        <v>220</v>
      </c>
    </row>
    <row r="16" spans="1:3" ht="157.5" x14ac:dyDescent="0.25">
      <c r="A16" s="4">
        <v>10</v>
      </c>
      <c r="B16" s="7" t="s">
        <v>162</v>
      </c>
      <c r="C16" s="3" t="s">
        <v>221</v>
      </c>
    </row>
    <row r="17" spans="1:3" ht="189" x14ac:dyDescent="0.25">
      <c r="A17" s="4">
        <v>11</v>
      </c>
      <c r="B17" s="7" t="s">
        <v>112</v>
      </c>
      <c r="C17" s="7" t="s">
        <v>222</v>
      </c>
    </row>
    <row r="18" spans="1:3" ht="252" x14ac:dyDescent="0.25">
      <c r="A18" s="4"/>
      <c r="B18" s="7" t="s">
        <v>243</v>
      </c>
      <c r="C18" s="3" t="s">
        <v>244</v>
      </c>
    </row>
    <row r="19" spans="1:3" ht="362.25" x14ac:dyDescent="0.25">
      <c r="A19" s="4">
        <v>12</v>
      </c>
      <c r="B19" s="7" t="s">
        <v>113</v>
      </c>
      <c r="C19" s="3" t="s">
        <v>223</v>
      </c>
    </row>
    <row r="20" spans="1:3" ht="340.5" customHeight="1" x14ac:dyDescent="0.25">
      <c r="A20" s="4">
        <v>13</v>
      </c>
      <c r="B20" s="7" t="s">
        <v>114</v>
      </c>
      <c r="C20" s="7" t="s">
        <v>169</v>
      </c>
    </row>
    <row r="21" spans="1:3" ht="220.5" x14ac:dyDescent="0.25">
      <c r="A21" s="4">
        <v>14</v>
      </c>
      <c r="B21" s="7" t="s">
        <v>115</v>
      </c>
      <c r="C21" s="3" t="s">
        <v>245</v>
      </c>
    </row>
    <row r="22" spans="1:3" ht="31.5" x14ac:dyDescent="0.25">
      <c r="A22" s="4"/>
      <c r="B22" s="7" t="s">
        <v>210</v>
      </c>
      <c r="C22" s="3" t="s">
        <v>215</v>
      </c>
    </row>
    <row r="23" spans="1:3" ht="31.5" x14ac:dyDescent="0.25">
      <c r="A23" s="4"/>
      <c r="B23" s="7" t="s">
        <v>207</v>
      </c>
      <c r="C23" s="3" t="s">
        <v>246</v>
      </c>
    </row>
    <row r="24" spans="1:3" ht="110.25" x14ac:dyDescent="0.25">
      <c r="A24" s="4">
        <v>15</v>
      </c>
      <c r="B24" s="7" t="s">
        <v>116</v>
      </c>
      <c r="C24" s="5" t="s">
        <v>168</v>
      </c>
    </row>
    <row r="25" spans="1:3" ht="220.5" x14ac:dyDescent="0.25">
      <c r="A25" s="4">
        <v>16</v>
      </c>
      <c r="B25" s="7" t="s">
        <v>117</v>
      </c>
      <c r="C25" s="3" t="s">
        <v>225</v>
      </c>
    </row>
    <row r="26" spans="1:3" ht="298.5" customHeight="1" x14ac:dyDescent="0.25">
      <c r="A26" s="4">
        <v>17</v>
      </c>
      <c r="B26" s="7" t="s">
        <v>118</v>
      </c>
      <c r="C26" s="3" t="s">
        <v>226</v>
      </c>
    </row>
    <row r="27" spans="1:3" ht="189" x14ac:dyDescent="0.25">
      <c r="A27" s="4">
        <v>18</v>
      </c>
      <c r="B27" s="7" t="s">
        <v>119</v>
      </c>
      <c r="C27" s="7" t="s">
        <v>247</v>
      </c>
    </row>
    <row r="28" spans="1:3" ht="220.5" x14ac:dyDescent="0.25">
      <c r="A28" s="4">
        <v>19</v>
      </c>
      <c r="B28" s="7" t="s">
        <v>127</v>
      </c>
      <c r="C28" s="7" t="s">
        <v>255</v>
      </c>
    </row>
    <row r="29" spans="1:3" ht="110.25" x14ac:dyDescent="0.25">
      <c r="A29" s="4">
        <v>20</v>
      </c>
      <c r="B29" s="7" t="s">
        <v>120</v>
      </c>
      <c r="C29" s="3" t="s">
        <v>170</v>
      </c>
    </row>
    <row r="30" spans="1:3" ht="78.75" x14ac:dyDescent="0.25">
      <c r="A30" s="4">
        <v>21</v>
      </c>
      <c r="B30" s="7" t="s">
        <v>121</v>
      </c>
      <c r="C30" s="7" t="s">
        <v>227</v>
      </c>
    </row>
    <row r="31" spans="1:3" ht="283.5" x14ac:dyDescent="0.25">
      <c r="A31" s="4">
        <v>22</v>
      </c>
      <c r="B31" s="7" t="s">
        <v>122</v>
      </c>
      <c r="C31" s="7" t="s">
        <v>252</v>
      </c>
    </row>
    <row r="32" spans="1:3" ht="63" x14ac:dyDescent="0.25">
      <c r="A32" s="4">
        <v>23</v>
      </c>
      <c r="B32" s="7" t="s">
        <v>124</v>
      </c>
      <c r="C32" s="3" t="s">
        <v>171</v>
      </c>
    </row>
    <row r="33" spans="1:8" ht="63" x14ac:dyDescent="0.25">
      <c r="A33" s="4">
        <v>24</v>
      </c>
      <c r="B33" s="7" t="s">
        <v>123</v>
      </c>
      <c r="C33" s="7" t="s">
        <v>172</v>
      </c>
    </row>
    <row r="34" spans="1:8" ht="252" x14ac:dyDescent="0.25">
      <c r="A34" s="4"/>
      <c r="B34" s="7" t="s">
        <v>206</v>
      </c>
      <c r="C34" s="7" t="s">
        <v>248</v>
      </c>
    </row>
    <row r="35" spans="1:8" ht="204.75" x14ac:dyDescent="0.25">
      <c r="A35" s="4">
        <v>25</v>
      </c>
      <c r="B35" s="7" t="s">
        <v>125</v>
      </c>
      <c r="C35" s="3" t="s">
        <v>228</v>
      </c>
    </row>
    <row r="36" spans="1:8" ht="409.5" x14ac:dyDescent="0.25">
      <c r="A36" s="4">
        <v>26</v>
      </c>
      <c r="B36" s="7" t="s">
        <v>126</v>
      </c>
      <c r="C36" s="3" t="s">
        <v>256</v>
      </c>
    </row>
    <row r="37" spans="1:8" ht="31.5" x14ac:dyDescent="0.25">
      <c r="A37" s="4"/>
      <c r="B37" s="7" t="s">
        <v>208</v>
      </c>
      <c r="C37" s="3" t="s">
        <v>249</v>
      </c>
    </row>
    <row r="38" spans="1:8" ht="315" x14ac:dyDescent="0.25">
      <c r="A38" s="4">
        <v>27</v>
      </c>
      <c r="B38" s="7" t="s">
        <v>266</v>
      </c>
      <c r="C38" s="7" t="s">
        <v>273</v>
      </c>
    </row>
    <row r="39" spans="1:8" ht="315" x14ac:dyDescent="0.25">
      <c r="A39" s="4">
        <v>28</v>
      </c>
      <c r="B39" s="7" t="s">
        <v>267</v>
      </c>
      <c r="C39" s="3" t="s">
        <v>271</v>
      </c>
    </row>
    <row r="40" spans="1:8" ht="141.75" x14ac:dyDescent="0.25">
      <c r="A40" s="4">
        <v>29</v>
      </c>
      <c r="B40" s="7" t="s">
        <v>269</v>
      </c>
      <c r="C40" s="3" t="s">
        <v>272</v>
      </c>
    </row>
    <row r="41" spans="1:8" x14ac:dyDescent="0.25">
      <c r="A41" s="4">
        <v>30</v>
      </c>
    </row>
    <row r="43" spans="1:8" ht="19.5" x14ac:dyDescent="0.3">
      <c r="A43" s="6" t="s">
        <v>237</v>
      </c>
    </row>
    <row r="44" spans="1:8" x14ac:dyDescent="0.25">
      <c r="A44" s="2" t="s">
        <v>49</v>
      </c>
      <c r="B44" s="27" t="s">
        <v>50</v>
      </c>
      <c r="C44" s="2" t="s">
        <v>51</v>
      </c>
    </row>
    <row r="45" spans="1:8" ht="299.25" x14ac:dyDescent="0.25">
      <c r="A45" s="4">
        <v>1</v>
      </c>
      <c r="B45" s="7" t="s">
        <v>54</v>
      </c>
      <c r="C45" s="3" t="s">
        <v>234</v>
      </c>
    </row>
    <row r="46" spans="1:8" ht="31.5" x14ac:dyDescent="0.25">
      <c r="A46" s="4">
        <v>2</v>
      </c>
      <c r="B46" s="7" t="s">
        <v>132</v>
      </c>
      <c r="C46" s="3" t="s">
        <v>173</v>
      </c>
    </row>
    <row r="47" spans="1:8" ht="63" x14ac:dyDescent="0.25">
      <c r="A47" s="4">
        <v>3</v>
      </c>
      <c r="B47" s="7" t="s">
        <v>133</v>
      </c>
      <c r="C47" s="7" t="s">
        <v>279</v>
      </c>
      <c r="H47" s="3"/>
    </row>
    <row r="48" spans="1:8" ht="63" x14ac:dyDescent="0.25">
      <c r="A48" s="4">
        <v>4</v>
      </c>
      <c r="B48" s="7" t="s">
        <v>134</v>
      </c>
      <c r="C48" s="3" t="s">
        <v>174</v>
      </c>
    </row>
    <row r="49" spans="1:3" ht="47.25" x14ac:dyDescent="0.25">
      <c r="A49" s="4">
        <v>5</v>
      </c>
      <c r="B49" s="7" t="s">
        <v>135</v>
      </c>
      <c r="C49" s="3" t="s">
        <v>280</v>
      </c>
    </row>
    <row r="50" spans="1:3" ht="31.5" x14ac:dyDescent="0.25">
      <c r="A50" s="4">
        <v>6</v>
      </c>
      <c r="B50" s="7" t="s">
        <v>136</v>
      </c>
      <c r="C50" s="3" t="s">
        <v>281</v>
      </c>
    </row>
    <row r="51" spans="1:3" ht="47.25" x14ac:dyDescent="0.25">
      <c r="A51" s="4">
        <v>7</v>
      </c>
      <c r="B51" s="7" t="s">
        <v>137</v>
      </c>
      <c r="C51" s="3" t="s">
        <v>282</v>
      </c>
    </row>
    <row r="52" spans="1:3" x14ac:dyDescent="0.25">
      <c r="A52" s="4">
        <v>8</v>
      </c>
      <c r="B52" s="7" t="s">
        <v>138</v>
      </c>
      <c r="C52" s="3" t="s">
        <v>175</v>
      </c>
    </row>
    <row r="53" spans="1:3" ht="110.25" x14ac:dyDescent="0.25">
      <c r="A53" s="4">
        <v>9</v>
      </c>
      <c r="B53" s="7" t="s">
        <v>159</v>
      </c>
      <c r="C53" s="3" t="s">
        <v>235</v>
      </c>
    </row>
    <row r="54" spans="1:3" ht="31.5" x14ac:dyDescent="0.25">
      <c r="A54" s="4">
        <v>10</v>
      </c>
      <c r="B54" s="7" t="s">
        <v>139</v>
      </c>
      <c r="C54" s="3" t="s">
        <v>176</v>
      </c>
    </row>
    <row r="55" spans="1:3" ht="31.5" x14ac:dyDescent="0.25">
      <c r="A55" s="4">
        <v>11</v>
      </c>
      <c r="B55" s="7" t="s">
        <v>140</v>
      </c>
      <c r="C55" s="7" t="s">
        <v>283</v>
      </c>
    </row>
    <row r="56" spans="1:3" ht="31.5" x14ac:dyDescent="0.25">
      <c r="A56" s="4">
        <v>12</v>
      </c>
      <c r="B56" s="7" t="s">
        <v>141</v>
      </c>
      <c r="C56" s="7" t="s">
        <v>284</v>
      </c>
    </row>
    <row r="57" spans="1:3" ht="78.75" x14ac:dyDescent="0.25">
      <c r="A57" s="4">
        <v>13</v>
      </c>
      <c r="B57" s="7" t="s">
        <v>142</v>
      </c>
      <c r="C57" s="7" t="s">
        <v>177</v>
      </c>
    </row>
    <row r="58" spans="1:3" ht="47.25" x14ac:dyDescent="0.25">
      <c r="A58" s="4">
        <v>14</v>
      </c>
      <c r="B58" s="7" t="s">
        <v>143</v>
      </c>
      <c r="C58" s="7" t="s">
        <v>285</v>
      </c>
    </row>
    <row r="59" spans="1:3" ht="31.5" x14ac:dyDescent="0.25">
      <c r="A59" s="4">
        <v>15</v>
      </c>
      <c r="B59" s="7" t="s">
        <v>144</v>
      </c>
      <c r="C59" s="7" t="s">
        <v>178</v>
      </c>
    </row>
    <row r="60" spans="1:3" ht="94.5" x14ac:dyDescent="0.25">
      <c r="A60" s="4">
        <v>16</v>
      </c>
      <c r="B60" s="7" t="s">
        <v>145</v>
      </c>
      <c r="C60" s="7" t="s">
        <v>179</v>
      </c>
    </row>
    <row r="61" spans="1:3" ht="31.5" x14ac:dyDescent="0.25">
      <c r="A61" s="4">
        <v>17</v>
      </c>
      <c r="B61" s="7" t="s">
        <v>146</v>
      </c>
      <c r="C61" s="7" t="s">
        <v>180</v>
      </c>
    </row>
    <row r="62" spans="1:3" ht="78.75" x14ac:dyDescent="0.25">
      <c r="A62" s="4">
        <v>18</v>
      </c>
      <c r="B62" s="7" t="s">
        <v>166</v>
      </c>
      <c r="C62" s="7" t="s">
        <v>254</v>
      </c>
    </row>
    <row r="63" spans="1:3" ht="110.25" x14ac:dyDescent="0.25">
      <c r="A63" s="4">
        <v>19</v>
      </c>
      <c r="B63" s="7" t="s">
        <v>147</v>
      </c>
      <c r="C63" s="7" t="s">
        <v>277</v>
      </c>
    </row>
    <row r="64" spans="1:3" ht="47.25" x14ac:dyDescent="0.25">
      <c r="A64" s="4">
        <v>20</v>
      </c>
      <c r="B64" s="7" t="s">
        <v>161</v>
      </c>
      <c r="C64" s="7" t="s">
        <v>286</v>
      </c>
    </row>
    <row r="65" spans="1:3" ht="141.75" x14ac:dyDescent="0.25">
      <c r="A65" s="4">
        <v>21</v>
      </c>
      <c r="B65" s="7" t="s">
        <v>148</v>
      </c>
      <c r="C65" s="7" t="s">
        <v>181</v>
      </c>
    </row>
    <row r="66" spans="1:3" ht="78.75" x14ac:dyDescent="0.25">
      <c r="A66" s="4">
        <v>22</v>
      </c>
      <c r="B66" s="7" t="s">
        <v>160</v>
      </c>
      <c r="C66" s="7" t="s">
        <v>287</v>
      </c>
    </row>
    <row r="67" spans="1:3" ht="31.5" x14ac:dyDescent="0.25">
      <c r="A67" s="4">
        <v>23</v>
      </c>
      <c r="B67" s="7" t="s">
        <v>121</v>
      </c>
      <c r="C67" s="7" t="s">
        <v>182</v>
      </c>
    </row>
    <row r="68" spans="1:3" ht="47.25" x14ac:dyDescent="0.25">
      <c r="A68" s="4">
        <v>24</v>
      </c>
      <c r="B68" s="7" t="s">
        <v>149</v>
      </c>
      <c r="C68" s="7" t="s">
        <v>183</v>
      </c>
    </row>
    <row r="69" spans="1:3" ht="47.25" x14ac:dyDescent="0.25">
      <c r="A69" s="4">
        <v>25</v>
      </c>
      <c r="B69" s="7" t="s">
        <v>150</v>
      </c>
      <c r="C69" s="7" t="s">
        <v>184</v>
      </c>
    </row>
    <row r="70" spans="1:3" ht="94.5" x14ac:dyDescent="0.25">
      <c r="A70" s="4">
        <v>26</v>
      </c>
      <c r="B70" s="7" t="s">
        <v>151</v>
      </c>
      <c r="C70" s="7" t="s">
        <v>185</v>
      </c>
    </row>
    <row r="71" spans="1:3" ht="78.75" x14ac:dyDescent="0.25">
      <c r="A71" s="4">
        <v>27</v>
      </c>
      <c r="B71" s="7" t="s">
        <v>152</v>
      </c>
      <c r="C71" s="7" t="s">
        <v>186</v>
      </c>
    </row>
    <row r="72" spans="1:3" ht="31.5" x14ac:dyDescent="0.25">
      <c r="A72" s="4">
        <v>28</v>
      </c>
      <c r="B72" s="7" t="s">
        <v>153</v>
      </c>
      <c r="C72" s="7" t="s">
        <v>187</v>
      </c>
    </row>
    <row r="73" spans="1:3" ht="47.25" x14ac:dyDescent="0.25">
      <c r="A73" s="4">
        <v>29</v>
      </c>
      <c r="B73" s="7" t="s">
        <v>154</v>
      </c>
      <c r="C73" s="7" t="s">
        <v>188</v>
      </c>
    </row>
    <row r="74" spans="1:3" ht="31.5" x14ac:dyDescent="0.25">
      <c r="A74" s="4">
        <v>30</v>
      </c>
      <c r="B74" s="7" t="s">
        <v>155</v>
      </c>
      <c r="C74" s="7" t="s">
        <v>189</v>
      </c>
    </row>
    <row r="75" spans="1:3" ht="47.25" x14ac:dyDescent="0.25">
      <c r="A75" s="4">
        <v>31</v>
      </c>
      <c r="B75" s="7" t="s">
        <v>156</v>
      </c>
      <c r="C75" s="7" t="s">
        <v>190</v>
      </c>
    </row>
    <row r="76" spans="1:3" ht="47.25" x14ac:dyDescent="0.25">
      <c r="A76" s="4">
        <v>32</v>
      </c>
      <c r="B76" s="7" t="s">
        <v>126</v>
      </c>
      <c r="C76" s="7" t="s">
        <v>191</v>
      </c>
    </row>
    <row r="77" spans="1:3" ht="31.5" x14ac:dyDescent="0.25">
      <c r="A77" s="4">
        <v>33</v>
      </c>
      <c r="B77" s="7" t="s">
        <v>157</v>
      </c>
      <c r="C77" s="7" t="s">
        <v>192</v>
      </c>
    </row>
    <row r="78" spans="1:3" ht="31.5" x14ac:dyDescent="0.25">
      <c r="A78" s="4">
        <v>34</v>
      </c>
      <c r="B78" s="7" t="s">
        <v>158</v>
      </c>
      <c r="C78" s="7" t="s">
        <v>278</v>
      </c>
    </row>
    <row r="79" spans="1:3" ht="47.25" x14ac:dyDescent="0.25">
      <c r="A79" s="4">
        <v>35</v>
      </c>
      <c r="B79" s="7" t="s">
        <v>193</v>
      </c>
      <c r="C79" s="7" t="s">
        <v>194</v>
      </c>
    </row>
    <row r="80" spans="1:3" ht="330.75" x14ac:dyDescent="0.25">
      <c r="A80" s="4">
        <v>36</v>
      </c>
      <c r="B80" s="7" t="s">
        <v>266</v>
      </c>
      <c r="C80" s="7" t="s">
        <v>274</v>
      </c>
    </row>
    <row r="81" spans="1:3" ht="330.75" x14ac:dyDescent="0.25">
      <c r="A81" s="4">
        <v>37</v>
      </c>
      <c r="B81" s="7" t="s">
        <v>267</v>
      </c>
      <c r="C81" s="3" t="s">
        <v>268</v>
      </c>
    </row>
    <row r="82" spans="1:3" ht="157.5" x14ac:dyDescent="0.25">
      <c r="A82" s="4">
        <v>38</v>
      </c>
      <c r="B82" s="7" t="s">
        <v>269</v>
      </c>
      <c r="C82" s="3" t="s">
        <v>270</v>
      </c>
    </row>
    <row r="83" spans="1:3" x14ac:dyDescent="0.25">
      <c r="A83" s="4">
        <v>39</v>
      </c>
      <c r="B83" s="7"/>
      <c r="C83" s="7"/>
    </row>
    <row r="84" spans="1:3" x14ac:dyDescent="0.25">
      <c r="A84" s="4">
        <v>40</v>
      </c>
      <c r="B84" s="7"/>
      <c r="C84" s="7"/>
    </row>
    <row r="85" spans="1:3" x14ac:dyDescent="0.25">
      <c r="C85" s="7"/>
    </row>
    <row r="86" spans="1:3" x14ac:dyDescent="0.25">
      <c r="C86" s="7"/>
    </row>
    <row r="87" spans="1:3" x14ac:dyDescent="0.25">
      <c r="C87" s="7"/>
    </row>
    <row r="88" spans="1:3" x14ac:dyDescent="0.25">
      <c r="C88" s="7"/>
    </row>
    <row r="89" spans="1:3" x14ac:dyDescent="0.25">
      <c r="C89" s="7"/>
    </row>
    <row r="90" spans="1:3" x14ac:dyDescent="0.25">
      <c r="C90" s="7"/>
    </row>
    <row r="91" spans="1:3" x14ac:dyDescent="0.25">
      <c r="C91" s="7"/>
    </row>
    <row r="92" spans="1:3" x14ac:dyDescent="0.25">
      <c r="C92" s="7"/>
    </row>
    <row r="93" spans="1:3" x14ac:dyDescent="0.25">
      <c r="C93" s="7"/>
    </row>
  </sheetData>
  <sheetProtection selectLockedCells="1"/>
  <pageMargins left="0.75" right="0.75" top="1" bottom="1" header="0.5" footer="0.5"/>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MAIN ENTITY</vt:lpstr>
      <vt:lpstr>2nd ENTITY</vt:lpstr>
      <vt:lpstr>3rd ENTITY</vt:lpstr>
      <vt:lpstr>4th ENTITY</vt:lpstr>
      <vt:lpstr>5th ENTITY</vt:lpstr>
      <vt:lpstr>BE</vt:lpstr>
      <vt:lpstr>ADMIN</vt:lpstr>
      <vt:lpstr>HELP</vt:lpstr>
      <vt:lpstr>'2nd ENTITY'!Print_Area</vt:lpstr>
      <vt:lpstr>'3rd ENTITY'!Print_Area</vt:lpstr>
      <vt:lpstr>'4th ENTITY'!Print_Area</vt:lpstr>
      <vt:lpstr>'5th ENTITY'!Print_Area</vt:lpstr>
      <vt:lpstr>BE!Print_Area</vt:lpstr>
      <vt:lpstr>'MAIN ENTITY'!Print_Area</vt:lpstr>
    </vt:vector>
  </TitlesOfParts>
  <Company>Nine Legs Pty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Baker</dc:creator>
  <cp:lastModifiedBy>Stephanie Rafin</cp:lastModifiedBy>
  <cp:lastPrinted>2016-08-09T03:34:27Z</cp:lastPrinted>
  <dcterms:created xsi:type="dcterms:W3CDTF">2011-06-24T23:52:40Z</dcterms:created>
  <dcterms:modified xsi:type="dcterms:W3CDTF">2016-10-05T04:24:48Z</dcterms:modified>
</cp:coreProperties>
</file>